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1" activeTab="1"/>
  </bookViews>
  <sheets>
    <sheet name="Источники" sheetId="6" state="hidden" r:id="rId1"/>
    <sheet name="Доходы" sheetId="7"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K462" i="2"/>
  <c r="F29" i="6"/>
  <c r="E29"/>
  <c r="O7" i="2"/>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E38" i="7" l="1"/>
  <c r="D38"/>
  <c r="F29"/>
  <c r="F52"/>
  <c r="C49"/>
  <c r="C37" s="1"/>
  <c r="F47"/>
  <c r="C46"/>
  <c r="F46" s="1"/>
  <c r="F41"/>
  <c r="F39"/>
  <c r="F33"/>
  <c r="F34"/>
  <c r="C10"/>
  <c r="F28"/>
  <c r="G13" i="6"/>
  <c r="D16"/>
  <c r="D15" s="1"/>
  <c r="G15" s="1"/>
  <c r="F10"/>
  <c r="D10"/>
  <c r="G33"/>
  <c r="G19"/>
  <c r="E16"/>
  <c r="E15" s="1"/>
  <c r="E10"/>
  <c r="G32"/>
  <c r="E31"/>
  <c r="E30" s="1"/>
  <c r="F31"/>
  <c r="F30" s="1"/>
  <c r="G17"/>
  <c r="G11"/>
  <c r="D49" i="7"/>
  <c r="D37" s="1"/>
  <c r="D36" s="1"/>
  <c r="D9" s="1"/>
  <c r="E25" i="6" s="1"/>
  <c r="E24" s="1"/>
  <c r="E23" s="1"/>
  <c r="E22" s="1"/>
  <c r="E49" i="7"/>
  <c r="G35" i="6"/>
  <c r="D31"/>
  <c r="G36"/>
  <c r="F38" i="7" l="1"/>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<sst xmlns="http://schemas.openxmlformats.org/spreadsheetml/2006/main" count="6351" uniqueCount="865">
  <si>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</si>
  <si>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</si>
  <si>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</si>
  <si>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</si>
  <si>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</si>
  <si>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</si>
  <si>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</si>
  <si>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</si>
  <si>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</si>
  <si>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</si>
  <si>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</si>
  <si>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</si>
  <si>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</si>
  <si>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</si>
  <si>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</si>
  <si>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</si>
  <si>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</si>
  <si>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</si>
  <si>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</si>
  <si>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</si>
  <si>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</si>
  <si>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</si>
  <si>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</si>
  <si>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</si>
  <si>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</si>
  <si>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</si>
  <si>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</si>
  <si>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</si>
  <si>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</si>
  <si>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</si>
  <si>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</si>
  <si>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</si>
  <si>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</si>
  <si>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</si>
  <si>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</si>
  <si>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</si>
  <si>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</si>
  <si>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</si>
  <si>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</si>
  <si>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</si>
  <si>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</si>
  <si>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</si>
  <si>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</si>
  <si>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</si>
  <si>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</si>
  <si>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</si>
  <si>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</si>
  <si>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</si>
  <si>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</si>
  <si>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</si>
  <si>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</si>
  <si>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</si>
  <si>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</si>
  <si>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</si>
  <si>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</si>
  <si>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</si>
  <si>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</si>
  <si>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</si>
  <si>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</si>
  <si>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</si>
  <si>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</si>
  <si>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</si>
  <si>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</si>
  <si>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</si>
  <si>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</si>
  <si>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</si>
  <si>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</si>
  <si>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</si>
  <si>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</si>
  <si>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</si>
  <si>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</si>
  <si>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</si>
  <si>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</si>
  <si>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</si>
  <si>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</si>
  <si>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</si>
  <si>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</si>
  <si>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</si>
  <si>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</si>
  <si>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</si>
  <si>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</si>
  <si>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</si>
  <si>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</si>
  <si>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</si>
  <si>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</si>
  <si>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</si>
  <si>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</si>
  <si>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</si>
  <si>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</si>
  <si>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</si>
  <si>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</si>
  <si>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</si>
  <si>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</si>
  <si>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</si>
  <si>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</si>
  <si>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</si>
  <si>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</si>
  <si>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</si>
  <si>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</si>
  <si>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</si>
  <si>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</si>
  <si>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</si>
  <si>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</si>
  <si>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</si>
  <si>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</si>
  <si>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</si>
  <si>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</si>
  <si>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</si>
  <si>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</si>
  <si>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</si>
  <si>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</si>
  <si>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</si>
  <si>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</si>
  <si>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</si>
  <si>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</si>
  <si>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</si>
  <si>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</si>
  <si>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</si>
  <si>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</si>
  <si>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</si>
  <si>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</si>
  <si>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</si>
  <si>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</si>
  <si>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</si>
  <si>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</si>
  <si>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</si>
  <si>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</si>
  <si>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</si>
  <si>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</si>
  <si>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</si>
  <si>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</si>
  <si>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</si>
  <si>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</si>
  <si>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</si>
  <si>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</si>
  <si>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</si>
  <si>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</si>
  <si>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</si>
  <si>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</si>
  <si>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</si>
  <si>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</si>
  <si>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</si>
  <si>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</si>
  <si>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</si>
  <si>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</si>
  <si>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</si>
  <si>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</si>
  <si>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</si>
  <si>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</si>
  <si>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</si>
  <si>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</si>
  <si>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</si>
  <si>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</si>
  <si>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</si>
  <si>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</si>
  <si>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</si>
  <si>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</si>
  <si>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</si>
  <si>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</si>
  <si>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</si>
  <si>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</si>
  <si>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</si>
  <si>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</si>
  <si>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</si>
  <si>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</si>
  <si>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</si>
  <si>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</si>
  <si>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</si>
  <si>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</si>
  <si>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</si>
  <si>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</si>
  <si>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</si>
  <si>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</si>
  <si>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</si>
  <si>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</si>
  <si>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</si>
  <si>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</si>
  <si>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</si>
  <si>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</si>
  <si>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</si>
  <si>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</si>
  <si>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</si>
  <si>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</si>
  <si>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</si>
  <si>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</si>
  <si>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</si>
  <si>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</si>
  <si>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</si>
  <si>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</si>
  <si>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</si>
  <si>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</si>
  <si>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</si>
  <si>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</si>
  <si>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</si>
  <si>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</si>
  <si>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</si>
  <si>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</si>
  <si>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</si>
  <si>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</si>
  <si>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</si>
  <si>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</si>
  <si>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</si>
  <si>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</si>
  <si>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</si>
  <si>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</si>
  <si>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</si>
  <si>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</si>
  <si>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</si>
  <si>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</si>
  <si>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</si>
  <si>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</si>
  <si>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</si>
  <si>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</si>
  <si>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</si>
  <si>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</si>
  <si>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</si>
  <si>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</si>
  <si>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</si>
  <si>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</si>
  <si>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</si>
  <si>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</si>
  <si>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</si>
  <si>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</si>
  <si>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</si>
  <si>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</si>
  <si>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</si>
  <si>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</si>
  <si>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</si>
  <si>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</si>
  <si>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</si>
  <si>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</si>
  <si>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</si>
  <si>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</si>
  <si>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</si>
  <si>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</si>
  <si>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</si>
  <si>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</si>
  <si>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</si>
  <si>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</si>
  <si>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</si>
  <si>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</si>
  <si>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</si>
  <si>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</si>
  <si>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</si>
  <si>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</si>
  <si>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</si>
  <si>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</si>
  <si>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</si>
  <si>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</si>
  <si>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</si>
  <si>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</si>
  <si>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</si>
  <si>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</si>
  <si>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</si>
  <si>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</si>
  <si>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</si>
  <si>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</si>
  <si>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</si>
  <si>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</si>
  <si>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</si>
  <si>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</si>
  <si>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</si>
  <si>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</si>
  <si>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</si>
  <si>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</si>
  <si>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</si>
  <si>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</si>
  <si>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</si>
  <si>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</si>
  <si>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</si>
  <si>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</si>
  <si>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</si>
  <si>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</si>
  <si>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</si>
  <si>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</si>
  <si>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</si>
  <si>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</si>
  <si>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</si>
  <si>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</si>
  <si>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</si>
  <si>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</si>
  <si>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</si>
  <si>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</si>
  <si>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</si>
  <si>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</si>
  <si>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</si>
  <si>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</si>
  <si>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</si>
  <si>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</si>
  <si>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</si>
  <si>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</si>
  <si>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</si>
  <si>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</si>
  <si>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</si>
  <si>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</si>
  <si>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</si>
  <si>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</si>
  <si>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</si>
  <si>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</si>
  <si>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</si>
  <si>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</si>
  <si>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</si>
  <si>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</si>
  <si>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</si>
  <si>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</si>
  <si>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</si>
  <si>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</si>
  <si>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</si>
  <si>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</si>
  <si>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</si>
  <si>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</si>
  <si>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</si>
  <si>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</si>
  <si>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</si>
  <si>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</si>
  <si>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</si>
  <si>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</si>
  <si>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</si>
  <si>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</si>
  <si>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</si>
  <si>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</si>
  <si>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</si>
  <si>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</si>
  <si>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</si>
  <si>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</si>
  <si>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</si>
  <si>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</si>
  <si>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</si>
  <si>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</si>
  <si>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</si>
  <si>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</si>
  <si>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</si>
  <si>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</si>
  <si>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</si>
  <si>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</si>
  <si>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</si>
  <si>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</si>
  <si>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</si>
  <si>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</si>
  <si>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</si>
  <si>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</si>
  <si>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</si>
  <si>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</si>
  <si>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</si>
  <si>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</si>
  <si>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</si>
  <si>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</si>
  <si>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</si>
  <si>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</si>
  <si>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</si>
  <si>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</si>
  <si>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</si>
  <si>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</si>
  <si>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</si>
  <si>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</si>
  <si>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</si>
  <si>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</si>
  <si>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</si>
  <si>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</si>
  <si>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</si>
  <si>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</si>
  <si>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</si>
  <si>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</si>
  <si>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</si>
  <si>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</si>
  <si>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</si>
  <si>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</si>
  <si>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</si>
  <si>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</si>
  <si>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</si>
  <si>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</si>
  <si>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</si>
  <si>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</si>
  <si>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</si>
  <si>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</si>
  <si>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</si>
  <si>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</si>
  <si>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</si>
  <si>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</si>
  <si>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</si>
  <si>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</si>
  <si>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</si>
  <si>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</si>
  <si>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</si>
  <si>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</si>
  <si>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</si>
  <si>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</si>
  <si>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</si>
  <si>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</si>
  <si>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</si>
  <si>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</si>
  <si>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</si>
  <si>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</si>
  <si>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</si>
  <si>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</si>
  <si>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</si>
  <si>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</si>
  <si>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</si>
  <si>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</si>
  <si>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</si>
  <si>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</si>
  <si>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</si>
  <si>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</si>
  <si>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</si>
  <si>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</si>
  <si>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</si>
  <si>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</si>
  <si>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</si>
  <si>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</si>
  <si>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</si>
  <si>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</si>
  <si>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</si>
  <si>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</si>
  <si>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</si>
  <si>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</si>
  <si>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</si>
  <si>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</si>
  <si>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</si>
  <si>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</si>
  <si>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</si>
  <si>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</si>
  <si>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</si>
  <si>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</si>
  <si>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</si>
  <si>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</si>
  <si>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</si>
  <si>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</si>
  <si>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</si>
  <si>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</si>
  <si>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</si>
  <si>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</si>
  <si>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</si>
  <si>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</si>
  <si>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</si>
  <si>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</si>
  <si>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</si>
  <si>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</si>
  <si>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</si>
  <si>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</si>
  <si>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</si>
  <si>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</si>
  <si>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</si>
  <si>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</si>
  <si>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</si>
  <si>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</si>
  <si>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</si>
  <si>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</si>
  <si>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</si>
  <si>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</si>
  <si>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</si>
  <si>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</si>
  <si>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</si>
  <si>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</si>
  <si>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</si>
  <si>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</si>
  <si>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</si>
  <si>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</si>
  <si>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</si>
  <si>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</si>
  <si>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</si>
  <si>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</si>
  <si>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</si>
  <si>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</si>
  <si>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</si>
  <si>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</si>
  <si>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</si>
  <si>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</si>
  <si>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</si>
  <si>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</si>
  <si>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</si>
  <si>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</si>
  <si>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</si>
  <si>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</si>
  <si>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</si>
  <si>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</si>
  <si>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</si>
  <si>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</si>
  <si>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</si>
  <si>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</si>
  <si>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</si>
  <si>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</si>
  <si>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</si>
  <si>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</si>
  <si>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</si>
  <si>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</si>
  <si>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</si>
  <si>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</si>
  <si>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</si>
  <si>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</si>
  <si>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</si>
  <si>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</si>
  <si>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</si>
  <si>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</si>
  <si>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</si>
  <si>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</si>
  <si>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</si>
  <si>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</si>
  <si>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</si>
  <si>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</si>
  <si>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</si>
  <si>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</si>
  <si>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</si>
  <si>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</si>
  <si>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</si>
  <si>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</si>
  <si>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</si>
  <si>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</si>
  <si>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</si>
  <si>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</si>
  <si>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</si>
  <si>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</si>
  <si>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</si>
  <si>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</si>
  <si>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</si>
  <si>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</si>
  <si>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</si>
  <si>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</si>
  <si>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</si>
  <si>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</si>
  <si>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</si>
  <si>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</si>
  <si>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</si>
  <si>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</si>
  <si>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</si>
  <si>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</si>
  <si>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</si>
  <si>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</si>
  <si>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</si>
  <si>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</si>
  <si>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</si>
  <si>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</si>
  <si>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</si>
  <si>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</si>
  <si>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</si>
  <si>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</si>
  <si>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</si>
  <si>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</si>
  <si>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</si>
  <si>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</si>
  <si>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</si>
  <si>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</si>
  <si>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</si>
  <si>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</si>
  <si>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</si>
  <si>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</si>
  <si>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</si>
  <si>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</si>
  <si>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</si>
  <si>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</si>
  <si>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</si>
  <si>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</si>
  <si>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</si>
  <si>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</si>
  <si>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</si>
  <si>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</si>
  <si>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</si>
  <si>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</si>
  <si>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</si>
  <si>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</si>
  <si>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</si>
  <si>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</si>
  <si>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</si>
  <si>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</si>
  <si>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</si>
  <si>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</si>
  <si>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</si>
  <si>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</si>
  <si>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</si>
  <si>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</si>
  <si>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</si>
  <si>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</si>
  <si>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</si>
  <si>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</si>
  <si>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</si>
  <si>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</si>
  <si>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</si>
  <si>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</si>
  <si>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</si>
  <si>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</si>
  <si>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</si>
  <si>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</si>
  <si>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</si>
  <si>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</si>
  <si>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</si>
  <si>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</si>
  <si>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</si>
  <si>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</si>
  <si>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</si>
  <si>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</si>
  <si>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</si>
  <si>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</si>
  <si>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</si>
  <si>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</si>
  <si>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</si>
  <si>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</si>
  <si>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</si>
  <si>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</si>
  <si>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</si>
  <si>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</si>
  <si>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</si>
  <si>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</si>
  <si>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</si>
  <si>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</si>
  <si>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</si>
  <si>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</si>
  <si>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</si>
  <si>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</si>
  <si>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</si>
  <si>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</si>
  <si>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</si>
  <si>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</si>
  <si>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</si>
  <si>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</si>
  <si>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</si>
  <si>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</si>
  <si>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</si>
  <si>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</si>
  <si>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</si>
  <si>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</si>
  <si>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</si>
  <si>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</si>
  <si>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</si>
  <si>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</si>
  <si>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</si>
  <si>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</si>
  <si>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</si>
  <si>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</si>
  <si>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</si>
  <si>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</si>
  <si>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</si>
  <si>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</si>
  <si>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</si>
  <si>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</si>
  <si>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</si>
  <si>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</si>
  <si>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</si>
  <si>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</si>
  <si>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</si>
  <si>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</si>
  <si>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</si>
  <si>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</si>
  <si>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</si>
  <si>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</si>
  <si>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</si>
  <si>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</si>
  <si>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</si>
  <si>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</si>
  <si>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</si>
  <si>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</si>
  <si>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</si>
  <si>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</si>
  <si>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</si>
  <si>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</si>
  <si>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</si>
  <si>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</si>
  <si>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</si>
  <si>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</si>
  <si>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</si>
  <si>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</si>
  <si>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</si>
  <si>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</si>
  <si>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</si>
  <si>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</si>
  <si>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</si>
  <si>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</si>
  <si>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</si>
  <si>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</si>
  <si>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</si>
  <si>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</si>
  <si>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</si>
  <si>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</si>
  <si>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</si>
  <si>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</si>
  <si>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</si>
  <si>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</si>
  <si>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</si>
  <si>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</si>
  <si>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</si>
  <si>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</si>
  <si>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</si>
  <si>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</si>
  <si>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</si>
  <si>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</si>
  <si>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</si>
  <si>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</si>
  <si>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</si>
  <si>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</si>
  <si>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</si>
  <si>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</si>
  <si>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</si>
  <si>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</si>
  <si>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</si>
  <si>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</si>
  <si>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</si>
  <si>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</si>
  <si>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</si>
  <si>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</si>
  <si>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</si>
  <si>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</si>
  <si>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</si>
  <si>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</si>
  <si>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</si>
  <si>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</si>
  <si>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</si>
  <si>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</si>
  <si>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</si>
  <si>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</si>
  <si>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</si>
  <si>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</si>
  <si>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</si>
  <si>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</si>
  <si>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</si>
  <si>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</si>
  <si>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</si>
  <si>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</si>
  <si>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</si>
  <si>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</si>
  <si>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</si>
  <si>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</si>
  <si>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</si>
  <si>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</si>
  <si>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</si>
  <si>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</si>
  <si>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</si>
  <si>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</si>
  <si>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</si>
  <si>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</si>
  <si>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</si>
  <si>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</si>
  <si>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</si>
  <si>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</si>
  <si>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</si>
  <si>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</si>
  <si>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</si>
  <si>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</si>
  <si>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</si>
  <si>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</si>
  <si>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</si>
  <si>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</si>
  <si>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</si>
  <si>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</si>
  <si>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</si>
  <si>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</si>
  <si>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</si>
  <si>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</si>
  <si>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</si>
  <si>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</si>
  <si>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</si>
  <si>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</si>
  <si>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</si>
  <si>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</si>
  <si>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</si>
  <si>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</si>
  <si>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</si>
  <si>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</si>
  <si>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</si>
  <si>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</si>
  <si>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</si>
  <si>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</si>
  <si>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</si>
  <si>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</si>
  <si>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</si>
  <si>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</si>
  <si>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</si>
  <si>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</si>
  <si>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</si>
  <si>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</si>
  <si>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</si>
  <si>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</si>
  <si>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</si>
  <si>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</si>
  <si>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</si>
  <si>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</si>
  <si>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</si>
  <si>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</si>
  <si>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</si>
  <si>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</si>
  <si>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</si>
  <si>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</si>
  <si>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</si>
  <si>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</si>
  <si>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</si>
  <si>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</si>
  <si>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</si>
  <si>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</si>
  <si>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</si>
  <si>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</si>
  <si>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</si>
  <si>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</si>
  <si>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</si>
  <si>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</si>
  <si>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</si>
  <si>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</si>
  <si>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</si>
  <si>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</si>
  <si>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</si>
  <si>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</si>
  <si>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</si>
  <si>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</si>
  <si>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</si>
  <si>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</si>
  <si>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</si>
  <si>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</si>
  <si>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</si>
  <si>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</si>
  <si>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</si>
  <si>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</si>
  <si>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</si>
  <si>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</si>
  <si>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</si>
  <si>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</si>
  <si>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</si>
  <si>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</si>
  <si>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</si>
  <si>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</si>
  <si>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</si>
  <si>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</si>
  <si>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</si>
  <si>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</si>
  <si>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</si>
  <si>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</si>
  <si>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</si>
  <si>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</si>
  <si>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</si>
  <si>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</si>
  <si>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</si>
  <si>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</si>
  <si>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</si>
  <si>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</si>
  <si>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</si>
  <si>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</si>
  <si>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</si>
  <si>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</si>
  <si>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</si>
  <si>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</si>
  <si>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</si>
  <si>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</si>
  <si>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</si>
  <si>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</si>
  <si>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</si>
  <si>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</si>
  <si>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</si>
  <si>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</si>
  <si>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</si>
  <si>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</si>
  <si>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</si>
  <si>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</si>
  <si>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</si>
  <si>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</si>
  <si>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</si>
  <si>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</si>
  <si>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</si>
  <si>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</si>
  <si>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</si>
  <si>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</si>
  <si>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</si>
  <si>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</si>
  <si>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</si>
  <si>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</si>
  <si>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</si>
  <si>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</si>
  <si>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</si>
  <si>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</si>
  <si>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</si>
  <si>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26.12.2023 г.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</si>
</sst>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735</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-17.559210000000348</v>
      </c>
      <c r="E9" s="71">
        <f>+E10+E15+E21+E30</f>
        <v>-27.125209999999697</v>
      </c>
      <c r="F9" s="71">
        <f>+F10+F15+F21+F30</f>
        <v>-41.109209999999621</v>
      </c>
      <c r="G9" s="72">
        <f>D9+E9+F9</f>
        <v>-85.793629999999666</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0</v>
      </c>
      <c r="F15" s="75">
        <f t="shared" si="4"/>
        <v>0</v>
      </c>
      <c r="G15" s="72">
        <f t="shared" si="1"/>
        <v>0</v>
      </c>
    </row>
    <row r="16" spans="1:12" ht="38.25">
      <c r="A16" s="224"/>
      <c r="B16" s="73" t="s">
        <v>642</v>
      </c>
      <c r="C16" s="74" t="s">
        <v>499</v>
      </c>
      <c r="D16" s="75">
        <f>D17+D19</f>
        <v>0</v>
      </c>
      <c r="E16" s="75">
        <f t="shared" ref="E16:F16" si="5">E17+E19</f>
        <v>0</v>
      </c>
      <c r="F16" s="75">
        <f t="shared" si="5"/>
        <v>0</v>
      </c>
      <c r="G16" s="72">
        <f t="shared" si="1"/>
        <v>0</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0</v>
      </c>
      <c r="F19" s="78">
        <f t="shared" si="7"/>
        <v>0</v>
      </c>
      <c r="G19" s="72">
        <f t="shared" si="1"/>
        <v>0</v>
      </c>
    </row>
    <row r="20" spans="1:7" ht="38.25">
      <c r="A20" s="224"/>
      <c r="B20" s="76" t="s">
        <v>643</v>
      </c>
      <c r="C20" s="77" t="s">
        <v>644</v>
      </c>
      <c r="D20" s="79"/>
      <c r="E20" s="79"/>
      <c r="F20" s="79"/>
      <c r="G20" s="72">
        <f t="shared" si="1"/>
        <v>0</v>
      </c>
    </row>
    <row r="21" spans="1:7" ht="25.5">
      <c r="A21" s="224">
        <v>3</v>
      </c>
      <c r="B21" s="73" t="s">
        <v>638</v>
      </c>
      <c r="C21" s="74" t="s">
        <v>500</v>
      </c>
      <c r="D21" s="75">
        <f>D22+D26</f>
        <v>-17.559210000000348</v>
      </c>
      <c r="E21" s="75">
        <f t="shared" ref="E21:F21" si="8">E22+E26</f>
        <v>-27.125209999999697</v>
      </c>
      <c r="F21" s="75">
        <f t="shared" si="8"/>
        <v>-41.109209999999621</v>
      </c>
      <c r="G21" s="72">
        <f t="shared" si="1"/>
        <v>-85.793629999999666</v>
      </c>
    </row>
    <row r="22" spans="1:7">
      <c r="A22" s="224"/>
      <c r="B22" s="76" t="s">
        <v>501</v>
      </c>
      <c r="C22" s="77" t="s">
        <v>502</v>
      </c>
      <c r="D22" s="78">
        <f>D23</f>
        <v>-5619.6</v>
      </c>
      <c r="E22" s="78">
        <f t="shared" ref="E22:F24" si="9">E23</f>
        <v>-3796.3999999999996</v>
      </c>
      <c r="F22" s="78">
        <f t="shared" si="9"/>
        <v>-2907.3999999999996</v>
      </c>
      <c r="G22" s="72">
        <f t="shared" si="1"/>
        <v>-12323.4</v>
      </c>
    </row>
    <row r="23" spans="1:7">
      <c r="A23" s="224"/>
      <c r="B23" s="80" t="s">
        <v>636</v>
      </c>
      <c r="C23" s="77" t="s">
        <v>632</v>
      </c>
      <c r="D23" s="78">
        <f>D24</f>
        <v>-5619.6</v>
      </c>
      <c r="E23" s="78">
        <f t="shared" si="9"/>
        <v>-3796.3999999999996</v>
      </c>
      <c r="F23" s="78">
        <f t="shared" si="9"/>
        <v>-2907.3999999999996</v>
      </c>
      <c r="G23" s="72">
        <f t="shared" si="1"/>
        <v>-12323.4</v>
      </c>
    </row>
    <row r="24" spans="1:7">
      <c r="A24" s="224"/>
      <c r="B24" s="80" t="s">
        <v>635</v>
      </c>
      <c r="C24" s="77" t="s">
        <v>630</v>
      </c>
      <c r="D24" s="78">
        <f>D25</f>
        <v>-5619.6</v>
      </c>
      <c r="E24" s="78">
        <f t="shared" si="9"/>
        <v>-3796.3999999999996</v>
      </c>
      <c r="F24" s="78">
        <f t="shared" si="9"/>
        <v>-2907.3999999999996</v>
      </c>
      <c r="G24" s="72">
        <f t="shared" si="1"/>
        <v>-12323.4</v>
      </c>
    </row>
    <row r="25" spans="1:7" ht="25.5">
      <c r="A25" s="224"/>
      <c r="B25" s="76" t="s">
        <v>637</v>
      </c>
      <c r="C25" s="77" t="s">
        <v>503</v>
      </c>
      <c r="D25" s="78">
        <f>-(Доходы!C9+Источники!D18)</f>
        <v>-5619.6</v>
      </c>
      <c r="E25" s="78">
        <f>-(Доходы!D9+Источники!E18)</f>
        <v>-3796.3999999999996</v>
      </c>
      <c r="F25" s="78">
        <f>-(Доходы!E9+Источники!F18)</f>
        <v>-2907.3999999999996</v>
      </c>
      <c r="G25" s="72">
        <f t="shared" si="1"/>
        <v>-12323.4</v>
      </c>
    </row>
    <row r="26" spans="1:7">
      <c r="A26" s="224"/>
      <c r="B26" s="76" t="s">
        <v>504</v>
      </c>
      <c r="C26" s="77" t="s">
        <v>505</v>
      </c>
      <c r="D26" s="78">
        <f>D27</f>
        <v>5602.04079</v>
      </c>
      <c r="E26" s="78">
        <f t="shared" ref="E26:F28" si="10">E27</f>
        <v>3769.2747899999999</v>
      </c>
      <c r="F26" s="78">
        <f t="shared" si="10"/>
        <v>2866.29079</v>
      </c>
      <c r="G26" s="72">
        <f t="shared" si="1"/>
        <v>12237.606370000001</v>
      </c>
    </row>
    <row r="27" spans="1:7">
      <c r="A27" s="224"/>
      <c r="B27" s="80" t="s">
        <v>629</v>
      </c>
      <c r="C27" s="77" t="s">
        <v>628</v>
      </c>
      <c r="D27" s="78">
        <f>D28</f>
        <v>5602.04079</v>
      </c>
      <c r="E27" s="78">
        <f t="shared" si="10"/>
        <v>3769.2747899999999</v>
      </c>
      <c r="F27" s="78">
        <f t="shared" si="10"/>
        <v>2866.29079</v>
      </c>
      <c r="G27" s="72">
        <f t="shared" si="1"/>
        <v>12237.606370000001</v>
      </c>
    </row>
    <row r="28" spans="1:7">
      <c r="A28" s="224"/>
      <c r="B28" s="80" t="s">
        <v>634</v>
      </c>
      <c r="C28" s="77" t="s">
        <v>631</v>
      </c>
      <c r="D28" s="78">
        <f>D29</f>
        <v>5602.04079</v>
      </c>
      <c r="E28" s="78">
        <f t="shared" si="10"/>
        <v>3769.2747899999999</v>
      </c>
      <c r="F28" s="78">
        <f t="shared" si="10"/>
        <v>2866.29079</v>
      </c>
      <c r="G28" s="72">
        <f t="shared" si="1"/>
        <v>12237.606370000001</v>
      </c>
    </row>
    <row r="29" spans="1:7" ht="25.5">
      <c r="A29" s="224"/>
      <c r="B29" s="76" t="s">
        <v>633</v>
      </c>
      <c r="C29" s="77" t="s">
        <v>506</v>
      </c>
      <c r="D29" s="78">
        <f>Ведомственная!G10+Источники!D20</f>
        <v>5602.04079</v>
      </c>
      <c r="E29" s="78">
        <f>Ведомственная!H10+Источники!E20+91.1</f>
        <v>3769.2747899999999</v>
      </c>
      <c r="F29" s="78">
        <f>Ведомственная!I10+Источники!F20+137.132</f>
        <v>2866.29079</v>
      </c>
      <c r="G29" s="72">
        <f t="shared" si="1"/>
        <v>12237.606370000001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9" t="s">
        <v>857</v>
      </c>
      <c r="B2" s="269"/>
      <c r="C2" s="269"/>
      <c r="D2" s="269"/>
      <c r="E2" s="269"/>
      <c r="F2" s="269"/>
      <c r="G2" s="269"/>
      <c r="H2" s="269"/>
      <c r="I2" s="269"/>
      <c r="J2" s="269"/>
      <c r="K2" s="269"/>
    </row>
    <row r="3" spans="1:11" ht="13.5" thickBot="1">
      <c r="A3" s="41"/>
      <c r="B3" s="41"/>
      <c r="C3" s="41"/>
      <c r="D3" s="41"/>
      <c r="E3" s="41"/>
      <c r="F3" s="270"/>
      <c r="G3" s="270"/>
      <c r="H3" s="41"/>
      <c r="I3" s="42"/>
      <c r="J3" s="43"/>
      <c r="K3" s="43"/>
    </row>
    <row r="4" spans="1:11" ht="13.5" thickBot="1">
      <c r="A4" s="271" t="s">
        <v>666</v>
      </c>
      <c r="B4" s="273" t="s">
        <v>667</v>
      </c>
      <c r="C4" s="276" t="s">
        <v>668</v>
      </c>
      <c r="D4" s="278" t="s">
        <v>669</v>
      </c>
      <c r="E4" s="278"/>
      <c r="F4" s="278"/>
      <c r="G4" s="278"/>
      <c r="H4" s="278"/>
      <c r="I4" s="278"/>
      <c r="J4" s="278"/>
      <c r="K4" s="278"/>
    </row>
    <row r="5" spans="1:11" ht="13.5" thickBot="1">
      <c r="A5" s="272"/>
      <c r="B5" s="274"/>
      <c r="C5" s="277"/>
      <c r="D5" s="279" t="s">
        <v>670</v>
      </c>
      <c r="E5" s="279"/>
      <c r="F5" s="279"/>
      <c r="G5" s="279"/>
      <c r="H5" s="279"/>
      <c r="I5" s="279"/>
      <c r="J5" s="279"/>
      <c r="K5" s="279"/>
    </row>
    <row r="6" spans="1:11" ht="13.5" thickBot="1">
      <c r="A6" s="272"/>
      <c r="B6" s="275"/>
      <c r="C6" s="277"/>
      <c r="D6" s="279" t="s">
        <v>671</v>
      </c>
      <c r="E6" s="279"/>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8" t="s">
        <v>672</v>
      </c>
      <c r="B8" s="266" t="s">
        <v>858</v>
      </c>
      <c r="C8" s="267" t="s">
        <v>859</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68"/>
      <c r="B9" s="266"/>
      <c r="C9" s="26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8"/>
      <c r="B10" s="266"/>
      <c r="C10" s="26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8"/>
      <c r="B11" s="266"/>
      <c r="C11" s="267"/>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68"/>
      <c r="B12" s="266"/>
      <c r="C12" s="26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8" t="s">
        <v>677</v>
      </c>
      <c r="B13" s="266" t="s">
        <v>678</v>
      </c>
      <c r="C13" s="267" t="s">
        <v>860</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68"/>
      <c r="B14" s="266"/>
      <c r="C14" s="26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8"/>
      <c r="B15" s="266"/>
      <c r="C15" s="26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8"/>
      <c r="B16" s="266"/>
      <c r="C16" s="267"/>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68"/>
      <c r="B17" s="266"/>
      <c r="C17" s="26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8" t="s">
        <v>679</v>
      </c>
      <c r="B18" s="266" t="s">
        <v>680</v>
      </c>
      <c r="C18" s="267"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68"/>
      <c r="B19" s="266"/>
      <c r="C19" s="267"/>
      <c r="D19" s="44" t="s">
        <v>673</v>
      </c>
      <c r="E19" s="52">
        <f>F19+G19+H19+I19+J19+K19</f>
        <v>0</v>
      </c>
      <c r="F19" s="52"/>
      <c r="G19" s="53"/>
      <c r="H19" s="53"/>
      <c r="I19" s="54"/>
      <c r="J19" s="54"/>
      <c r="K19" s="54"/>
    </row>
    <row r="20" spans="1:11" ht="13.5" thickBot="1">
      <c r="A20" s="268"/>
      <c r="B20" s="266"/>
      <c r="C20" s="267"/>
      <c r="D20" s="44" t="s">
        <v>674</v>
      </c>
      <c r="E20" s="52">
        <f>F20+G20+H20+I20+J20+K20</f>
        <v>0</v>
      </c>
      <c r="F20" s="52"/>
      <c r="G20" s="53"/>
      <c r="H20" s="53"/>
      <c r="I20" s="54"/>
      <c r="J20" s="54"/>
      <c r="K20" s="54"/>
    </row>
    <row r="21" spans="1:11" ht="13.5" thickBot="1">
      <c r="A21" s="268"/>
      <c r="B21" s="266"/>
      <c r="C21" s="267"/>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68"/>
      <c r="B22" s="266"/>
      <c r="C22" s="267"/>
      <c r="D22" s="44" t="s">
        <v>676</v>
      </c>
      <c r="E22" s="52">
        <f>F22+G22+H22+I22+J22+K22</f>
        <v>0</v>
      </c>
      <c r="F22" s="52"/>
      <c r="G22" s="53"/>
      <c r="H22" s="53"/>
      <c r="I22" s="54"/>
      <c r="J22" s="54"/>
      <c r="K22" s="54"/>
    </row>
    <row r="23" spans="1:11" ht="17.25" customHeight="1" thickBot="1">
      <c r="A23" s="263" t="s">
        <v>681</v>
      </c>
      <c r="B23" s="266" t="s">
        <v>682</v>
      </c>
      <c r="C23" s="267" t="s">
        <v>859</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64"/>
      <c r="B24" s="266"/>
      <c r="C24" s="267"/>
      <c r="D24" s="44" t="s">
        <v>673</v>
      </c>
      <c r="E24" s="52">
        <f>F24+G24+H24+I24+J24+K24</f>
        <v>0</v>
      </c>
      <c r="F24" s="52"/>
      <c r="G24" s="53"/>
      <c r="H24" s="53"/>
      <c r="I24" s="52"/>
      <c r="J24" s="52"/>
      <c r="K24" s="52"/>
    </row>
    <row r="25" spans="1:11" ht="13.5" thickBot="1">
      <c r="A25" s="264"/>
      <c r="B25" s="266"/>
      <c r="C25" s="267"/>
      <c r="D25" s="44" t="s">
        <v>674</v>
      </c>
      <c r="E25" s="52">
        <f>F25+G25+H25+I25+J25+K25</f>
        <v>0</v>
      </c>
      <c r="F25" s="52"/>
      <c r="G25" s="53"/>
      <c r="H25" s="53"/>
      <c r="I25" s="54"/>
      <c r="J25" s="54"/>
      <c r="K25" s="54"/>
    </row>
    <row r="26" spans="1:11" ht="13.5" thickBot="1">
      <c r="A26" s="264"/>
      <c r="B26" s="266"/>
      <c r="C26" s="267"/>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65"/>
      <c r="B27" s="266"/>
      <c r="C27" s="267"/>
      <c r="D27" s="44" t="s">
        <v>676</v>
      </c>
      <c r="E27" s="52">
        <f>F27+G27+H27+I27+J27+K27</f>
        <v>0</v>
      </c>
      <c r="F27" s="52"/>
      <c r="G27" s="53"/>
      <c r="H27" s="53"/>
      <c r="I27" s="54"/>
      <c r="J27" s="54"/>
      <c r="K27" s="54"/>
    </row>
    <row r="28" spans="1:11" ht="17.25" customHeight="1" thickBot="1">
      <c r="A28" s="263" t="s">
        <v>683</v>
      </c>
      <c r="B28" s="266" t="s">
        <v>684</v>
      </c>
      <c r="C28" s="267"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64"/>
      <c r="B29" s="266"/>
      <c r="C29" s="267"/>
      <c r="D29" s="44" t="s">
        <v>673</v>
      </c>
      <c r="E29" s="52">
        <f>F29+G29+H29+I29+J29+K29</f>
        <v>0</v>
      </c>
      <c r="F29" s="52"/>
      <c r="G29" s="53"/>
      <c r="H29" s="53"/>
      <c r="I29" s="54"/>
      <c r="J29" s="54"/>
      <c r="K29" s="54"/>
    </row>
    <row r="30" spans="1:11" ht="13.5" thickBot="1">
      <c r="A30" s="264"/>
      <c r="B30" s="266"/>
      <c r="C30" s="267"/>
      <c r="D30" s="44" t="s">
        <v>674</v>
      </c>
      <c r="E30" s="52">
        <f>F30+G30+H30+I30+J30+K30</f>
        <v>0</v>
      </c>
      <c r="F30" s="52"/>
      <c r="G30" s="53"/>
      <c r="H30" s="53"/>
      <c r="I30" s="54"/>
      <c r="J30" s="54"/>
      <c r="K30" s="54"/>
    </row>
    <row r="31" spans="1:11" ht="13.5" thickBot="1">
      <c r="A31" s="264"/>
      <c r="B31" s="266"/>
      <c r="C31" s="267"/>
      <c r="D31" s="44" t="s">
        <v>675</v>
      </c>
      <c r="E31" s="52">
        <f>F31+G31+H31+I31+J31+K31</f>
        <v>15</v>
      </c>
      <c r="F31" s="52">
        <f>Программная!F39</f>
        <v>15</v>
      </c>
      <c r="G31" s="52">
        <f>Программная!G39</f>
        <v>0</v>
      </c>
      <c r="H31" s="52">
        <f>Программная!H39</f>
        <v>0</v>
      </c>
      <c r="I31" s="52"/>
      <c r="J31" s="52"/>
      <c r="K31" s="52"/>
    </row>
    <row r="32" spans="1:11" ht="26.25" thickBot="1">
      <c r="A32" s="265"/>
      <c r="B32" s="266"/>
      <c r="C32" s="267"/>
      <c r="D32" s="44" t="s">
        <v>676</v>
      </c>
      <c r="E32" s="52">
        <f>F32+G32+H32+I32+J32+K32</f>
        <v>0</v>
      </c>
      <c r="F32" s="52"/>
      <c r="G32" s="53"/>
      <c r="H32" s="53"/>
      <c r="I32" s="54"/>
      <c r="J32" s="54"/>
      <c r="K32" s="54"/>
    </row>
    <row r="33" spans="1:11" ht="17.25" customHeight="1" thickBot="1">
      <c r="A33" s="263" t="s">
        <v>685</v>
      </c>
      <c r="B33" s="266" t="s">
        <v>686</v>
      </c>
      <c r="C33" s="267"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64"/>
      <c r="B34" s="266"/>
      <c r="C34" s="267"/>
      <c r="D34" s="44" t="s">
        <v>673</v>
      </c>
      <c r="E34" s="52">
        <f>F34+G34+H34+I34+J34+K34</f>
        <v>0</v>
      </c>
      <c r="F34" s="52"/>
      <c r="G34" s="53"/>
      <c r="H34" s="53"/>
      <c r="I34" s="54"/>
      <c r="J34" s="54"/>
      <c r="K34" s="54"/>
    </row>
    <row r="35" spans="1:11" ht="13.5" thickBot="1">
      <c r="A35" s="264"/>
      <c r="B35" s="266"/>
      <c r="C35" s="267"/>
      <c r="D35" s="44" t="s">
        <v>674</v>
      </c>
      <c r="E35" s="52">
        <f>F35+G35+H35+I35+J35+K35</f>
        <v>0</v>
      </c>
      <c r="F35" s="52"/>
      <c r="G35" s="53"/>
      <c r="H35" s="53"/>
      <c r="I35" s="54"/>
      <c r="J35" s="54"/>
      <c r="K35" s="54"/>
    </row>
    <row r="36" spans="1:11" ht="13.5" thickBot="1">
      <c r="A36" s="264"/>
      <c r="B36" s="266"/>
      <c r="C36" s="267"/>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65"/>
      <c r="B37" s="266"/>
      <c r="C37" s="267"/>
      <c r="D37" s="44" t="s">
        <v>676</v>
      </c>
      <c r="E37" s="52">
        <f>F37+G37+H37+I37+J37+K37</f>
        <v>0</v>
      </c>
      <c r="F37" s="52"/>
      <c r="G37" s="53"/>
      <c r="H37" s="53"/>
      <c r="I37" s="54"/>
      <c r="J37" s="54"/>
      <c r="K37" s="54"/>
    </row>
    <row r="38" spans="1:11" ht="17.25" customHeight="1" thickBot="1">
      <c r="A38" s="268" t="s">
        <v>687</v>
      </c>
      <c r="B38" s="266" t="s">
        <v>688</v>
      </c>
      <c r="C38" s="267"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68"/>
      <c r="B39" s="266"/>
      <c r="C39" s="26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8"/>
      <c r="B40" s="266"/>
      <c r="C40" s="26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8"/>
      <c r="B41" s="266"/>
      <c r="C41" s="267"/>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68"/>
      <c r="B42" s="266"/>
      <c r="C42" s="26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8" t="s">
        <v>689</v>
      </c>
      <c r="B43" s="263" t="s">
        <v>703</v>
      </c>
      <c r="C43" s="267"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68"/>
      <c r="B44" s="264"/>
      <c r="C44" s="267"/>
      <c r="D44" s="44" t="s">
        <v>673</v>
      </c>
      <c r="E44" s="52">
        <f>F44+G44+H44+I44+J44+K44</f>
        <v>0</v>
      </c>
      <c r="F44" s="52"/>
      <c r="G44" s="53"/>
      <c r="H44" s="53"/>
      <c r="I44" s="54"/>
      <c r="J44" s="54"/>
      <c r="K44" s="54"/>
    </row>
    <row r="45" spans="1:11" ht="13.5" thickBot="1">
      <c r="A45" s="268"/>
      <c r="B45" s="264"/>
      <c r="C45" s="267"/>
      <c r="D45" s="44" t="s">
        <v>674</v>
      </c>
      <c r="E45" s="52">
        <f>F45+G45+H45+I45+J45+K45</f>
        <v>0</v>
      </c>
      <c r="F45" s="52"/>
      <c r="G45" s="53"/>
      <c r="H45" s="53"/>
      <c r="I45" s="54"/>
      <c r="J45" s="54"/>
      <c r="K45" s="54"/>
    </row>
    <row r="46" spans="1:11" ht="13.5" thickBot="1">
      <c r="A46" s="268"/>
      <c r="B46" s="264"/>
      <c r="C46" s="267"/>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68"/>
      <c r="B47" s="265"/>
      <c r="C47" s="267"/>
      <c r="D47" s="44" t="s">
        <v>676</v>
      </c>
      <c r="E47" s="52">
        <f>F47+G47+H47+I47+J47+K47</f>
        <v>0</v>
      </c>
      <c r="F47" s="52"/>
      <c r="G47" s="53"/>
      <c r="H47" s="53"/>
      <c r="I47" s="54"/>
      <c r="J47" s="54"/>
      <c r="K47" s="54"/>
    </row>
    <row r="48" spans="1:11" ht="17.25" customHeight="1" thickBot="1">
      <c r="A48" s="263" t="s">
        <v>690</v>
      </c>
      <c r="B48" s="263" t="s">
        <v>662</v>
      </c>
      <c r="C48" s="267"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4"/>
      <c r="B49" s="264"/>
      <c r="C49" s="267"/>
      <c r="D49" s="44" t="s">
        <v>673</v>
      </c>
      <c r="E49" s="52">
        <f>F49+G49+H49+I49+J49+K49</f>
        <v>0</v>
      </c>
      <c r="F49" s="52"/>
      <c r="G49" s="53"/>
      <c r="H49" s="53"/>
      <c r="I49" s="54"/>
      <c r="J49" s="54"/>
      <c r="K49" s="54"/>
    </row>
    <row r="50" spans="1:11" ht="13.5" thickBot="1">
      <c r="A50" s="264"/>
      <c r="B50" s="264"/>
      <c r="C50" s="267"/>
      <c r="D50" s="44" t="s">
        <v>674</v>
      </c>
      <c r="E50" s="52">
        <f>F50+G50+H50+I50+J50+K50</f>
        <v>0</v>
      </c>
      <c r="F50" s="52"/>
      <c r="G50" s="53"/>
      <c r="H50" s="53"/>
      <c r="I50" s="54"/>
      <c r="J50" s="54"/>
      <c r="K50" s="54"/>
    </row>
    <row r="51" spans="1:11" ht="13.5" thickBot="1">
      <c r="A51" s="264"/>
      <c r="B51" s="264"/>
      <c r="C51" s="267"/>
      <c r="D51" s="44" t="s">
        <v>675</v>
      </c>
      <c r="E51" s="52">
        <f>F51+G51+H51+I51+J51+K51</f>
        <v>0</v>
      </c>
      <c r="F51" s="52">
        <f>Программная!F74</f>
        <v>0</v>
      </c>
      <c r="G51" s="52">
        <f>Программная!G74</f>
        <v>0</v>
      </c>
      <c r="H51" s="52">
        <f>Программная!H74</f>
        <v>0</v>
      </c>
      <c r="I51" s="54"/>
      <c r="J51" s="54"/>
      <c r="K51" s="54"/>
    </row>
    <row r="52" spans="1:11" ht="26.25" thickBot="1">
      <c r="A52" s="265"/>
      <c r="B52" s="265"/>
      <c r="C52" s="267"/>
      <c r="D52" s="44" t="s">
        <v>676</v>
      </c>
      <c r="E52" s="52">
        <f>F52+G52+H52+I52+J52+K52</f>
        <v>0</v>
      </c>
      <c r="F52" s="52"/>
      <c r="G52" s="53"/>
      <c r="H52" s="53"/>
      <c r="I52" s="54"/>
      <c r="J52" s="54"/>
      <c r="K52" s="54"/>
    </row>
    <row r="53" spans="1:11" ht="17.25" customHeight="1" thickBot="1">
      <c r="A53" s="268" t="s">
        <v>691</v>
      </c>
      <c r="B53" s="266" t="s">
        <v>692</v>
      </c>
      <c r="C53" s="267"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68"/>
      <c r="B54" s="266"/>
      <c r="C54" s="26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8"/>
      <c r="B55" s="266"/>
      <c r="C55" s="26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8"/>
      <c r="B56" s="266"/>
      <c r="C56" s="267"/>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68"/>
      <c r="B57" s="266"/>
      <c r="C57" s="26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8" t="s">
        <v>693</v>
      </c>
      <c r="B58" s="266" t="s">
        <v>694</v>
      </c>
      <c r="C58" s="267"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68"/>
      <c r="B59" s="266"/>
      <c r="C59" s="267"/>
      <c r="D59" s="44" t="s">
        <v>673</v>
      </c>
      <c r="E59" s="52">
        <f>F59+G59+H59+I59+J59+K59</f>
        <v>0</v>
      </c>
      <c r="F59" s="52"/>
      <c r="G59" s="53"/>
      <c r="H59" s="53"/>
      <c r="I59" s="54"/>
      <c r="J59" s="54"/>
      <c r="K59" s="54"/>
    </row>
    <row r="60" spans="1:11" ht="13.5" thickBot="1">
      <c r="A60" s="268"/>
      <c r="B60" s="266"/>
      <c r="C60" s="267"/>
      <c r="D60" s="44" t="s">
        <v>674</v>
      </c>
      <c r="E60" s="52">
        <f>F60+G60+H60+I60+J60+K60</f>
        <v>0</v>
      </c>
      <c r="F60" s="52"/>
      <c r="G60" s="53"/>
      <c r="H60" s="53"/>
      <c r="I60" s="54"/>
      <c r="J60" s="54"/>
      <c r="K60" s="54"/>
    </row>
    <row r="61" spans="1:11" ht="13.5" thickBot="1">
      <c r="A61" s="268"/>
      <c r="B61" s="266"/>
      <c r="C61" s="267"/>
      <c r="D61" s="44" t="s">
        <v>675</v>
      </c>
      <c r="E61" s="52">
        <f>F61+G61+H61+I61+J61+K61</f>
        <v>10</v>
      </c>
      <c r="F61" s="52">
        <f>Программная!F78</f>
        <v>10</v>
      </c>
      <c r="G61" s="52">
        <f>Программная!G78</f>
        <v>0</v>
      </c>
      <c r="H61" s="52">
        <f>Программная!H78</f>
        <v>0</v>
      </c>
      <c r="I61" s="52"/>
      <c r="J61" s="52"/>
      <c r="K61" s="52"/>
    </row>
    <row r="62" spans="1:11" ht="26.25" thickBot="1">
      <c r="A62" s="268"/>
      <c r="B62" s="266"/>
      <c r="C62" s="267"/>
      <c r="D62" s="44" t="s">
        <v>676</v>
      </c>
      <c r="E62" s="52">
        <f>F62+G62+H62+I62+J62+K62</f>
        <v>0</v>
      </c>
      <c r="F62" s="52"/>
      <c r="G62" s="53"/>
      <c r="H62" s="53"/>
      <c r="I62" s="54"/>
      <c r="J62" s="54"/>
      <c r="K62" s="54"/>
    </row>
    <row r="63" spans="1:11" ht="17.25" customHeight="1" thickBot="1">
      <c r="A63" s="263" t="s">
        <v>695</v>
      </c>
      <c r="B63" s="266" t="s">
        <v>696</v>
      </c>
      <c r="C63" s="267"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64"/>
      <c r="B64" s="266"/>
      <c r="C64" s="267"/>
      <c r="D64" s="44" t="s">
        <v>673</v>
      </c>
      <c r="E64" s="52">
        <f>F64+G64+H64+I64+J64+K64</f>
        <v>0</v>
      </c>
      <c r="F64" s="52"/>
      <c r="G64" s="53"/>
      <c r="H64" s="53"/>
      <c r="I64" s="54"/>
      <c r="J64" s="54"/>
      <c r="K64" s="54"/>
    </row>
    <row r="65" spans="1:11" ht="13.5" thickBot="1">
      <c r="A65" s="264"/>
      <c r="B65" s="266"/>
      <c r="C65" s="267"/>
      <c r="D65" s="44" t="s">
        <v>674</v>
      </c>
      <c r="E65" s="52">
        <f>F65+G65+H65+I65+J65+K65</f>
        <v>0</v>
      </c>
      <c r="F65" s="52"/>
      <c r="G65" s="53"/>
      <c r="H65" s="53"/>
      <c r="I65" s="54"/>
      <c r="J65" s="54"/>
      <c r="K65" s="54"/>
    </row>
    <row r="66" spans="1:11" ht="13.5" thickBot="1">
      <c r="A66" s="264"/>
      <c r="B66" s="266"/>
      <c r="C66" s="267"/>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65"/>
      <c r="B67" s="266"/>
      <c r="C67" s="267"/>
      <c r="D67" s="44" t="s">
        <v>676</v>
      </c>
      <c r="E67" s="52">
        <f>F67+G67+H67+I67+J67+K67</f>
        <v>0</v>
      </c>
      <c r="F67" s="52"/>
      <c r="G67" s="53"/>
      <c r="H67" s="53"/>
      <c r="I67" s="54"/>
      <c r="J67" s="54"/>
      <c r="K67" s="54"/>
    </row>
    <row r="68" spans="1:11" ht="17.25" customHeight="1" thickBot="1">
      <c r="A68" s="268" t="s">
        <v>697</v>
      </c>
      <c r="B68" s="266" t="s">
        <v>698</v>
      </c>
      <c r="C68" s="267"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68"/>
      <c r="B69" s="266"/>
      <c r="C69" s="26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8"/>
      <c r="B70" s="266"/>
      <c r="C70" s="26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8"/>
      <c r="B71" s="266"/>
      <c r="C71" s="267"/>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68"/>
      <c r="B72" s="266"/>
      <c r="C72" s="26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8" t="s">
        <v>699</v>
      </c>
      <c r="B73" s="266" t="s">
        <v>700</v>
      </c>
      <c r="C73" s="267"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68"/>
      <c r="B74" s="266"/>
      <c r="C74" s="267"/>
      <c r="D74" s="44" t="s">
        <v>673</v>
      </c>
      <c r="E74" s="52">
        <f>F74+G74+H74+I74+J74+K74</f>
        <v>0</v>
      </c>
      <c r="F74" s="52"/>
      <c r="G74" s="53"/>
      <c r="H74" s="53"/>
      <c r="I74" s="54"/>
      <c r="J74" s="54"/>
      <c r="K74" s="54"/>
    </row>
    <row r="75" spans="1:11" ht="13.5" thickBot="1">
      <c r="A75" s="268"/>
      <c r="B75" s="266"/>
      <c r="C75" s="267"/>
      <c r="D75" s="44" t="s">
        <v>674</v>
      </c>
      <c r="E75" s="52">
        <f>F75+G75+H75+I75+J75+K75</f>
        <v>0</v>
      </c>
      <c r="F75" s="52"/>
      <c r="G75" s="53"/>
      <c r="H75" s="53"/>
      <c r="I75" s="54"/>
      <c r="J75" s="54"/>
      <c r="K75" s="54"/>
    </row>
    <row r="76" spans="1:11" ht="13.5" thickBot="1">
      <c r="A76" s="268"/>
      <c r="B76" s="266"/>
      <c r="C76" s="267"/>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68"/>
      <c r="B77" s="266"/>
      <c r="C77" s="267"/>
      <c r="D77" s="44" t="s">
        <v>676</v>
      </c>
      <c r="E77" s="52">
        <f>F77+G77+H77+I77+J77+K77</f>
        <v>0</v>
      </c>
      <c r="F77" s="52"/>
      <c r="G77" s="53"/>
      <c r="H77" s="53"/>
      <c r="I77" s="54"/>
      <c r="J77" s="54"/>
      <c r="K77" s="54"/>
    </row>
    <row r="78" spans="1:11" ht="17.25" customHeight="1" thickBot="1">
      <c r="A78" s="263" t="s">
        <v>701</v>
      </c>
      <c r="B78" s="266" t="s">
        <v>702</v>
      </c>
      <c r="C78" s="267"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4"/>
      <c r="B79" s="266"/>
      <c r="C79" s="267"/>
      <c r="D79" s="44" t="s">
        <v>673</v>
      </c>
      <c r="E79" s="52">
        <f>F79+G79+H79+I79+J79+K79</f>
        <v>0</v>
      </c>
      <c r="F79" s="52"/>
      <c r="G79" s="53"/>
      <c r="H79" s="53"/>
      <c r="I79" s="54"/>
      <c r="J79" s="54"/>
      <c r="K79" s="54"/>
    </row>
    <row r="80" spans="1:11" ht="13.5" thickBot="1">
      <c r="A80" s="264"/>
      <c r="B80" s="266"/>
      <c r="C80" s="267"/>
      <c r="D80" s="44" t="s">
        <v>674</v>
      </c>
      <c r="E80" s="52">
        <f>F80+G80+H80+I80+J80+K80</f>
        <v>0</v>
      </c>
      <c r="F80" s="52"/>
      <c r="G80" s="53"/>
      <c r="H80" s="53"/>
      <c r="I80" s="54"/>
      <c r="J80" s="54"/>
      <c r="K80" s="54"/>
    </row>
    <row r="81" spans="1:11" ht="13.5" thickBot="1">
      <c r="A81" s="264"/>
      <c r="B81" s="266"/>
      <c r="C81" s="26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5"/>
      <c r="B82" s="266"/>
      <c r="C82" s="267"/>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0" t="s">
        <v>861</v>
      </c>
      <c r="B1" s="290"/>
      <c r="C1" s="290"/>
      <c r="D1" s="290"/>
      <c r="E1" s="290"/>
      <c r="F1" s="290"/>
      <c r="G1" s="290"/>
      <c r="H1" s="290"/>
      <c r="I1" s="290"/>
      <c r="J1" s="290"/>
      <c r="K1" s="290"/>
      <c r="L1" s="290"/>
    </row>
    <row r="2" spans="1:12" ht="16.5" thickBot="1">
      <c r="A2" s="290"/>
      <c r="B2" s="290"/>
      <c r="C2" s="290"/>
      <c r="D2" s="290"/>
      <c r="E2" s="290"/>
      <c r="F2" s="290"/>
      <c r="G2" s="290"/>
      <c r="H2" s="290"/>
      <c r="I2" s="290"/>
      <c r="J2" s="290"/>
      <c r="K2" s="290"/>
      <c r="L2" s="290"/>
    </row>
    <row r="3" spans="1:12" ht="15.75" thickBot="1">
      <c r="A3" s="291" t="s">
        <v>667</v>
      </c>
      <c r="B3" s="291" t="s">
        <v>705</v>
      </c>
      <c r="C3" s="291"/>
      <c r="D3" s="291" t="s">
        <v>706</v>
      </c>
      <c r="E3" s="291"/>
      <c r="F3" s="291" t="s">
        <v>707</v>
      </c>
      <c r="G3" s="291"/>
      <c r="H3" s="291"/>
      <c r="I3" s="291"/>
      <c r="J3" s="291"/>
      <c r="K3" s="291"/>
      <c r="L3" s="291" t="s">
        <v>708</v>
      </c>
    </row>
    <row r="4" spans="1:12" ht="27" thickBot="1">
      <c r="A4" s="291"/>
      <c r="B4" s="44" t="s">
        <v>709</v>
      </c>
      <c r="C4" s="46" t="s">
        <v>710</v>
      </c>
      <c r="D4" s="291"/>
      <c r="E4" s="291"/>
      <c r="F4" s="39">
        <v>2024</v>
      </c>
      <c r="G4" s="39">
        <v>2025</v>
      </c>
      <c r="H4" s="39">
        <v>2026</v>
      </c>
      <c r="I4" s="39">
        <v>2027</v>
      </c>
      <c r="J4" s="39">
        <v>2028</v>
      </c>
      <c r="K4" s="39">
        <v>2029</v>
      </c>
      <c r="L4" s="29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4" t="s">
        <v>862</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7" t="s">
        <v>714</v>
      </c>
    </row>
    <row r="7" spans="1:12" ht="27" thickBot="1">
      <c r="A7" s="285"/>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8"/>
    </row>
    <row r="8" spans="1:12" ht="27" thickBot="1">
      <c r="A8" s="285"/>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8"/>
    </row>
    <row r="9" spans="1:12" ht="27" thickBot="1">
      <c r="A9" s="285"/>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8"/>
    </row>
    <row r="10" spans="1:12" ht="27" thickBot="1">
      <c r="A10" s="286"/>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9"/>
    </row>
    <row r="11" spans="1:12" ht="15.75" thickBot="1">
      <c r="A11" s="280"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83" t="s">
        <v>714</v>
      </c>
    </row>
    <row r="12" spans="1:12" ht="27" thickBot="1">
      <c r="A12" s="281"/>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3"/>
    </row>
    <row r="13" spans="1:12" ht="27" thickBot="1">
      <c r="A13" s="281"/>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3"/>
    </row>
    <row r="14" spans="1:12" ht="27" thickBot="1">
      <c r="A14" s="281"/>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83"/>
    </row>
    <row r="15" spans="1:12" ht="27" thickBot="1">
      <c r="A15" s="282"/>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3"/>
    </row>
    <row r="16" spans="1:12" ht="15.75" thickBot="1">
      <c r="A16" s="280"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83" t="s">
        <v>714</v>
      </c>
    </row>
    <row r="17" spans="1:12" ht="27" thickBot="1">
      <c r="A17" s="281"/>
      <c r="B17" s="46" t="s">
        <v>711</v>
      </c>
      <c r="C17" s="46" t="s">
        <v>712</v>
      </c>
      <c r="D17" s="46" t="s">
        <v>673</v>
      </c>
      <c r="E17" s="47">
        <f t="shared" si="1"/>
        <v>0</v>
      </c>
      <c r="F17" s="47"/>
      <c r="G17" s="47"/>
      <c r="H17" s="47"/>
      <c r="I17" s="47"/>
      <c r="J17" s="47"/>
      <c r="K17" s="47"/>
      <c r="L17" s="283"/>
    </row>
    <row r="18" spans="1:12" ht="27" thickBot="1">
      <c r="A18" s="281"/>
      <c r="B18" s="46" t="s">
        <v>711</v>
      </c>
      <c r="C18" s="46" t="s">
        <v>712</v>
      </c>
      <c r="D18" s="46" t="s">
        <v>674</v>
      </c>
      <c r="E18" s="47">
        <f t="shared" si="1"/>
        <v>0</v>
      </c>
      <c r="F18" s="47"/>
      <c r="G18" s="47"/>
      <c r="H18" s="47"/>
      <c r="I18" s="47"/>
      <c r="J18" s="47"/>
      <c r="K18" s="47"/>
      <c r="L18" s="283"/>
    </row>
    <row r="19" spans="1:12" ht="27" thickBot="1">
      <c r="A19" s="281"/>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83"/>
    </row>
    <row r="20" spans="1:12" ht="27" thickBot="1">
      <c r="A20" s="282"/>
      <c r="B20" s="46" t="s">
        <v>711</v>
      </c>
      <c r="C20" s="46" t="s">
        <v>712</v>
      </c>
      <c r="D20" s="46" t="s">
        <v>716</v>
      </c>
      <c r="E20" s="47">
        <f t="shared" si="1"/>
        <v>0</v>
      </c>
      <c r="F20" s="47"/>
      <c r="G20" s="47"/>
      <c r="H20" s="47"/>
      <c r="I20" s="47"/>
      <c r="J20" s="47"/>
      <c r="K20" s="47"/>
      <c r="L20" s="283"/>
    </row>
    <row r="21" spans="1:12" ht="15.75" thickBot="1">
      <c r="A21" s="280"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83" t="s">
        <v>714</v>
      </c>
    </row>
    <row r="22" spans="1:12" ht="27" thickBot="1">
      <c r="A22" s="281"/>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3"/>
    </row>
    <row r="23" spans="1:12" ht="27" thickBot="1">
      <c r="A23" s="281"/>
      <c r="B23" s="46" t="s">
        <v>711</v>
      </c>
      <c r="C23" s="46" t="s">
        <v>712</v>
      </c>
      <c r="D23" s="46" t="s">
        <v>674</v>
      </c>
      <c r="E23" s="47">
        <f t="shared" si="1"/>
        <v>0</v>
      </c>
      <c r="F23" s="47"/>
      <c r="G23" s="47"/>
      <c r="H23" s="47"/>
      <c r="I23" s="47"/>
      <c r="J23" s="47"/>
      <c r="K23" s="47"/>
      <c r="L23" s="283"/>
    </row>
    <row r="24" spans="1:12" ht="27" thickBot="1">
      <c r="A24" s="281"/>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83"/>
    </row>
    <row r="25" spans="1:12" ht="27" thickBot="1">
      <c r="A25" s="282"/>
      <c r="B25" s="46" t="s">
        <v>711</v>
      </c>
      <c r="C25" s="46" t="s">
        <v>712</v>
      </c>
      <c r="D25" s="46" t="s">
        <v>716</v>
      </c>
      <c r="E25" s="47">
        <f t="shared" si="1"/>
        <v>0</v>
      </c>
      <c r="F25" s="47"/>
      <c r="G25" s="47"/>
      <c r="H25" s="47"/>
      <c r="I25" s="47"/>
      <c r="J25" s="47"/>
      <c r="K25" s="47"/>
      <c r="L25" s="283"/>
    </row>
    <row r="26" spans="1:12" ht="15.75" thickBot="1">
      <c r="A26" s="280"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83" t="s">
        <v>714</v>
      </c>
    </row>
    <row r="27" spans="1:12" ht="27" thickBot="1">
      <c r="A27" s="281"/>
      <c r="B27" s="46" t="s">
        <v>711</v>
      </c>
      <c r="C27" s="46" t="s">
        <v>712</v>
      </c>
      <c r="D27" s="46" t="s">
        <v>673</v>
      </c>
      <c r="E27" s="47">
        <f t="shared" si="1"/>
        <v>0</v>
      </c>
      <c r="F27" s="47"/>
      <c r="G27" s="47"/>
      <c r="H27" s="47"/>
      <c r="I27" s="47"/>
      <c r="J27" s="47"/>
      <c r="K27" s="47"/>
      <c r="L27" s="283"/>
    </row>
    <row r="28" spans="1:12" ht="27" thickBot="1">
      <c r="A28" s="281"/>
      <c r="B28" s="46" t="s">
        <v>711</v>
      </c>
      <c r="C28" s="46" t="s">
        <v>712</v>
      </c>
      <c r="D28" s="46" t="s">
        <v>674</v>
      </c>
      <c r="E28" s="47">
        <f t="shared" si="1"/>
        <v>0</v>
      </c>
      <c r="F28" s="47"/>
      <c r="G28" s="47"/>
      <c r="H28" s="47"/>
      <c r="I28" s="47"/>
      <c r="J28" s="47"/>
      <c r="K28" s="47"/>
      <c r="L28" s="283"/>
    </row>
    <row r="29" spans="1:12" ht="27" thickBot="1">
      <c r="A29" s="281"/>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83"/>
    </row>
    <row r="30" spans="1:12" ht="27" thickBot="1">
      <c r="A30" s="282"/>
      <c r="B30" s="46" t="s">
        <v>711</v>
      </c>
      <c r="C30" s="46" t="s">
        <v>712</v>
      </c>
      <c r="D30" s="46" t="s">
        <v>716</v>
      </c>
      <c r="E30" s="47">
        <f t="shared" si="1"/>
        <v>0</v>
      </c>
      <c r="F30" s="47"/>
      <c r="G30" s="47"/>
      <c r="H30" s="47"/>
      <c r="I30" s="47"/>
      <c r="J30" s="47"/>
      <c r="K30" s="47"/>
      <c r="L30" s="283"/>
    </row>
    <row r="31" spans="1:12" ht="15.75" thickBot="1">
      <c r="A31" s="280"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83" t="s">
        <v>714</v>
      </c>
    </row>
    <row r="32" spans="1:12" ht="27" thickBot="1">
      <c r="A32" s="281"/>
      <c r="B32" s="46" t="s">
        <v>711</v>
      </c>
      <c r="C32" s="46" t="s">
        <v>712</v>
      </c>
      <c r="D32" s="46" t="s">
        <v>673</v>
      </c>
      <c r="E32" s="47">
        <f t="shared" si="1"/>
        <v>0</v>
      </c>
      <c r="F32" s="47"/>
      <c r="G32" s="47"/>
      <c r="H32" s="47"/>
      <c r="I32" s="47"/>
      <c r="J32" s="47"/>
      <c r="K32" s="47"/>
      <c r="L32" s="283"/>
    </row>
    <row r="33" spans="1:12" ht="27" thickBot="1">
      <c r="A33" s="281"/>
      <c r="B33" s="46" t="s">
        <v>711</v>
      </c>
      <c r="C33" s="46" t="s">
        <v>712</v>
      </c>
      <c r="D33" s="46" t="s">
        <v>674</v>
      </c>
      <c r="E33" s="47">
        <f t="shared" si="1"/>
        <v>0</v>
      </c>
      <c r="F33" s="47"/>
      <c r="G33" s="47"/>
      <c r="H33" s="47"/>
      <c r="I33" s="47"/>
      <c r="J33" s="47"/>
      <c r="K33" s="47"/>
      <c r="L33" s="283"/>
    </row>
    <row r="34" spans="1:12" ht="27" thickBot="1">
      <c r="A34" s="281"/>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83"/>
    </row>
    <row r="35" spans="1:12" ht="27" thickBot="1">
      <c r="A35" s="282"/>
      <c r="B35" s="46" t="s">
        <v>711</v>
      </c>
      <c r="C35" s="46" t="s">
        <v>712</v>
      </c>
      <c r="D35" s="46" t="s">
        <v>716</v>
      </c>
      <c r="E35" s="47">
        <f t="shared" si="1"/>
        <v>0</v>
      </c>
      <c r="F35" s="47"/>
      <c r="G35" s="47"/>
      <c r="H35" s="47"/>
      <c r="I35" s="47"/>
      <c r="J35" s="47"/>
      <c r="K35" s="47"/>
      <c r="L35" s="283"/>
    </row>
    <row r="36" spans="1:12" ht="15.75" thickBot="1">
      <c r="A36" s="280"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83" t="s">
        <v>714</v>
      </c>
    </row>
    <row r="37" spans="1:12" ht="27" thickBot="1">
      <c r="A37" s="281"/>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3"/>
    </row>
    <row r="38" spans="1:12" ht="27" thickBot="1">
      <c r="A38" s="281"/>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3"/>
    </row>
    <row r="39" spans="1:12" ht="27" thickBot="1">
      <c r="A39" s="281"/>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83"/>
    </row>
    <row r="40" spans="1:12" ht="27" thickBot="1">
      <c r="A40" s="282"/>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3"/>
    </row>
    <row r="41" spans="1:12" ht="15.75" thickBot="1">
      <c r="A41" s="280"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83" t="s">
        <v>714</v>
      </c>
    </row>
    <row r="42" spans="1:12" ht="27" thickBot="1">
      <c r="A42" s="281"/>
      <c r="B42" s="46" t="s">
        <v>711</v>
      </c>
      <c r="C42" s="46" t="s">
        <v>712</v>
      </c>
      <c r="D42" s="46" t="s">
        <v>673</v>
      </c>
      <c r="E42" s="47">
        <f t="shared" si="1"/>
        <v>0</v>
      </c>
      <c r="F42" s="47"/>
      <c r="G42" s="47"/>
      <c r="H42" s="47"/>
      <c r="I42" s="47"/>
      <c r="J42" s="47"/>
      <c r="K42" s="47"/>
      <c r="L42" s="283"/>
    </row>
    <row r="43" spans="1:12" ht="27" thickBot="1">
      <c r="A43" s="281"/>
      <c r="B43" s="46" t="s">
        <v>711</v>
      </c>
      <c r="C43" s="46" t="s">
        <v>712</v>
      </c>
      <c r="D43" s="46" t="s">
        <v>674</v>
      </c>
      <c r="E43" s="47">
        <f t="shared" si="1"/>
        <v>0</v>
      </c>
      <c r="F43" s="47"/>
      <c r="G43" s="47"/>
      <c r="H43" s="47"/>
      <c r="I43" s="47"/>
      <c r="J43" s="47"/>
      <c r="K43" s="47"/>
      <c r="L43" s="283"/>
    </row>
    <row r="44" spans="1:12" ht="27" thickBot="1">
      <c r="A44" s="281"/>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83"/>
    </row>
    <row r="45" spans="1:12" ht="27" thickBot="1">
      <c r="A45" s="282"/>
      <c r="B45" s="46" t="s">
        <v>711</v>
      </c>
      <c r="C45" s="46" t="s">
        <v>712</v>
      </c>
      <c r="D45" s="46" t="s">
        <v>716</v>
      </c>
      <c r="E45" s="47">
        <f t="shared" si="1"/>
        <v>0</v>
      </c>
      <c r="F45" s="47"/>
      <c r="G45" s="47"/>
      <c r="H45" s="47"/>
      <c r="I45" s="47"/>
      <c r="J45" s="47"/>
      <c r="K45" s="47"/>
      <c r="L45" s="283"/>
    </row>
    <row r="46" spans="1:12" ht="15.75" thickBot="1">
      <c r="A46" s="280"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3" t="s">
        <v>714</v>
      </c>
    </row>
    <row r="47" spans="1:12" ht="27" thickBot="1">
      <c r="A47" s="281"/>
      <c r="B47" s="46" t="s">
        <v>711</v>
      </c>
      <c r="C47" s="46" t="s">
        <v>712</v>
      </c>
      <c r="D47" s="46" t="s">
        <v>673</v>
      </c>
      <c r="E47" s="47">
        <f t="shared" si="1"/>
        <v>0</v>
      </c>
      <c r="F47" s="47"/>
      <c r="G47" s="47"/>
      <c r="H47" s="47"/>
      <c r="I47" s="47"/>
      <c r="J47" s="47"/>
      <c r="K47" s="47"/>
      <c r="L47" s="283"/>
    </row>
    <row r="48" spans="1:12" ht="27" thickBot="1">
      <c r="A48" s="281"/>
      <c r="B48" s="46" t="s">
        <v>711</v>
      </c>
      <c r="C48" s="46" t="s">
        <v>712</v>
      </c>
      <c r="D48" s="46" t="s">
        <v>674</v>
      </c>
      <c r="E48" s="47">
        <f t="shared" si="1"/>
        <v>0</v>
      </c>
      <c r="F48" s="47"/>
      <c r="G48" s="47"/>
      <c r="H48" s="47"/>
      <c r="I48" s="47"/>
      <c r="J48" s="47"/>
      <c r="K48" s="47"/>
      <c r="L48" s="283"/>
    </row>
    <row r="49" spans="1:12" ht="27" thickBot="1">
      <c r="A49" s="281"/>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3"/>
    </row>
    <row r="50" spans="1:12" ht="27" thickBot="1">
      <c r="A50" s="282"/>
      <c r="B50" s="46" t="s">
        <v>711</v>
      </c>
      <c r="C50" s="46" t="s">
        <v>712</v>
      </c>
      <c r="D50" s="46" t="s">
        <v>716</v>
      </c>
      <c r="E50" s="47">
        <f t="shared" si="1"/>
        <v>0</v>
      </c>
      <c r="F50" s="47"/>
      <c r="G50" s="47"/>
      <c r="H50" s="47"/>
      <c r="I50" s="47"/>
      <c r="J50" s="47"/>
      <c r="K50" s="47"/>
      <c r="L50" s="283"/>
    </row>
    <row r="51" spans="1:12" ht="15.75" thickBot="1">
      <c r="A51" s="280"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83" t="s">
        <v>714</v>
      </c>
    </row>
    <row r="52" spans="1:12" ht="27" thickBot="1">
      <c r="A52" s="281"/>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3"/>
    </row>
    <row r="53" spans="1:12" ht="27" thickBot="1">
      <c r="A53" s="281"/>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3"/>
    </row>
    <row r="54" spans="1:12" ht="27" thickBot="1">
      <c r="A54" s="281"/>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83"/>
    </row>
    <row r="55" spans="1:12" ht="27" thickBot="1">
      <c r="A55" s="282"/>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3"/>
    </row>
    <row r="56" spans="1:12" ht="15.75" thickBot="1">
      <c r="A56" s="280"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83" t="s">
        <v>714</v>
      </c>
    </row>
    <row r="57" spans="1:12" ht="27" thickBot="1">
      <c r="A57" s="281"/>
      <c r="B57" s="46" t="s">
        <v>711</v>
      </c>
      <c r="C57" s="46" t="s">
        <v>712</v>
      </c>
      <c r="D57" s="46" t="s">
        <v>673</v>
      </c>
      <c r="E57" s="47">
        <f t="shared" si="1"/>
        <v>0</v>
      </c>
      <c r="F57" s="47"/>
      <c r="G57" s="47"/>
      <c r="H57" s="47"/>
      <c r="I57" s="47"/>
      <c r="J57" s="47"/>
      <c r="K57" s="47"/>
      <c r="L57" s="283"/>
    </row>
    <row r="58" spans="1:12" ht="27" thickBot="1">
      <c r="A58" s="281"/>
      <c r="B58" s="46" t="s">
        <v>711</v>
      </c>
      <c r="C58" s="46" t="s">
        <v>712</v>
      </c>
      <c r="D58" s="46" t="s">
        <v>674</v>
      </c>
      <c r="E58" s="47">
        <f t="shared" si="1"/>
        <v>0</v>
      </c>
      <c r="F58" s="47"/>
      <c r="G58" s="47"/>
      <c r="H58" s="47"/>
      <c r="I58" s="47"/>
      <c r="J58" s="47"/>
      <c r="K58" s="47"/>
      <c r="L58" s="283"/>
    </row>
    <row r="59" spans="1:12" ht="27" thickBot="1">
      <c r="A59" s="281"/>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83"/>
    </row>
    <row r="60" spans="1:12" ht="27" thickBot="1">
      <c r="A60" s="282"/>
      <c r="B60" s="46" t="s">
        <v>711</v>
      </c>
      <c r="C60" s="46" t="s">
        <v>712</v>
      </c>
      <c r="D60" s="46" t="s">
        <v>716</v>
      </c>
      <c r="E60" s="47">
        <f t="shared" si="1"/>
        <v>0</v>
      </c>
      <c r="F60" s="47"/>
      <c r="G60" s="47"/>
      <c r="H60" s="47"/>
      <c r="I60" s="47"/>
      <c r="J60" s="47"/>
      <c r="K60" s="47"/>
      <c r="L60" s="283"/>
    </row>
    <row r="61" spans="1:12" ht="15.75" thickBot="1">
      <c r="A61" s="280"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83" t="s">
        <v>714</v>
      </c>
    </row>
    <row r="62" spans="1:12" ht="27" thickBot="1">
      <c r="A62" s="281"/>
      <c r="B62" s="46" t="s">
        <v>711</v>
      </c>
      <c r="C62" s="46" t="s">
        <v>712</v>
      </c>
      <c r="D62" s="46" t="s">
        <v>673</v>
      </c>
      <c r="E62" s="47">
        <f t="shared" si="1"/>
        <v>0</v>
      </c>
      <c r="F62" s="47"/>
      <c r="G62" s="47"/>
      <c r="H62" s="47"/>
      <c r="I62" s="47"/>
      <c r="J62" s="47"/>
      <c r="K62" s="47"/>
      <c r="L62" s="283"/>
    </row>
    <row r="63" spans="1:12" ht="27" thickBot="1">
      <c r="A63" s="281"/>
      <c r="B63" s="46" t="s">
        <v>711</v>
      </c>
      <c r="C63" s="46" t="s">
        <v>712</v>
      </c>
      <c r="D63" s="46" t="s">
        <v>674</v>
      </c>
      <c r="E63" s="47">
        <f t="shared" si="1"/>
        <v>0</v>
      </c>
      <c r="F63" s="47"/>
      <c r="G63" s="47"/>
      <c r="H63" s="47"/>
      <c r="I63" s="47"/>
      <c r="J63" s="47"/>
      <c r="K63" s="47"/>
      <c r="L63" s="283"/>
    </row>
    <row r="64" spans="1:12" ht="27" thickBot="1">
      <c r="A64" s="281"/>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83"/>
    </row>
    <row r="65" spans="1:12" ht="27" thickBot="1">
      <c r="A65" s="282"/>
      <c r="B65" s="46" t="s">
        <v>711</v>
      </c>
      <c r="C65" s="46" t="s">
        <v>712</v>
      </c>
      <c r="D65" s="46" t="s">
        <v>716</v>
      </c>
      <c r="E65" s="47">
        <f t="shared" si="1"/>
        <v>0</v>
      </c>
      <c r="F65" s="47"/>
      <c r="G65" s="47"/>
      <c r="H65" s="47"/>
      <c r="I65" s="47"/>
      <c r="J65" s="47"/>
      <c r="K65" s="47"/>
      <c r="L65" s="283"/>
    </row>
    <row r="66" spans="1:12" ht="15.75" thickBot="1">
      <c r="A66" s="280"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83" t="s">
        <v>714</v>
      </c>
    </row>
    <row r="67" spans="1:12" ht="27" thickBot="1">
      <c r="A67" s="281"/>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3"/>
    </row>
    <row r="68" spans="1:12" ht="27" thickBot="1">
      <c r="A68" s="281"/>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3"/>
    </row>
    <row r="69" spans="1:12" ht="27" thickBot="1">
      <c r="A69" s="281"/>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83"/>
    </row>
    <row r="70" spans="1:12" ht="27" thickBot="1">
      <c r="A70" s="282"/>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3"/>
    </row>
    <row r="71" spans="1:12" ht="15.75" thickBot="1">
      <c r="A71" s="280"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83" t="s">
        <v>714</v>
      </c>
    </row>
    <row r="72" spans="1:12" ht="27" thickBot="1">
      <c r="A72" s="281"/>
      <c r="B72" s="46" t="s">
        <v>711</v>
      </c>
      <c r="C72" s="46" t="s">
        <v>712</v>
      </c>
      <c r="D72" s="46" t="s">
        <v>673</v>
      </c>
      <c r="E72" s="47">
        <f t="shared" si="14"/>
        <v>0</v>
      </c>
      <c r="F72" s="47"/>
      <c r="G72" s="47"/>
      <c r="H72" s="47"/>
      <c r="I72" s="47"/>
      <c r="J72" s="47"/>
      <c r="K72" s="47"/>
      <c r="L72" s="283"/>
    </row>
    <row r="73" spans="1:12" ht="27" thickBot="1">
      <c r="A73" s="281"/>
      <c r="B73" s="46" t="s">
        <v>711</v>
      </c>
      <c r="C73" s="46" t="s">
        <v>712</v>
      </c>
      <c r="D73" s="46" t="s">
        <v>674</v>
      </c>
      <c r="E73" s="47">
        <f t="shared" si="14"/>
        <v>0</v>
      </c>
      <c r="F73" s="47"/>
      <c r="G73" s="47"/>
      <c r="H73" s="47"/>
      <c r="I73" s="47"/>
      <c r="J73" s="47"/>
      <c r="K73" s="47"/>
      <c r="L73" s="283"/>
    </row>
    <row r="74" spans="1:12" ht="27" thickBot="1">
      <c r="A74" s="281"/>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83"/>
    </row>
    <row r="75" spans="1:12" ht="27" thickBot="1">
      <c r="A75" s="282"/>
      <c r="B75" s="46" t="s">
        <v>711</v>
      </c>
      <c r="C75" s="46" t="s">
        <v>712</v>
      </c>
      <c r="D75" s="46" t="s">
        <v>716</v>
      </c>
      <c r="E75" s="47">
        <f t="shared" si="14"/>
        <v>0</v>
      </c>
      <c r="F75" s="47"/>
      <c r="G75" s="47"/>
      <c r="H75" s="47"/>
      <c r="I75" s="47"/>
      <c r="J75" s="47"/>
      <c r="K75" s="47"/>
      <c r="L75" s="283"/>
    </row>
    <row r="76" spans="1:12" ht="15.75" thickBot="1">
      <c r="A76" s="280"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3" t="s">
        <v>714</v>
      </c>
    </row>
    <row r="77" spans="1:12" ht="27" thickBot="1">
      <c r="A77" s="281"/>
      <c r="B77" s="46" t="s">
        <v>711</v>
      </c>
      <c r="C77" s="46" t="s">
        <v>712</v>
      </c>
      <c r="D77" s="46" t="s">
        <v>673</v>
      </c>
      <c r="E77" s="47">
        <f t="shared" si="14"/>
        <v>0</v>
      </c>
      <c r="F77" s="47"/>
      <c r="G77" s="47"/>
      <c r="H77" s="47"/>
      <c r="I77" s="47"/>
      <c r="J77" s="47"/>
      <c r="K77" s="47"/>
      <c r="L77" s="283"/>
    </row>
    <row r="78" spans="1:12" ht="27" thickBot="1">
      <c r="A78" s="281"/>
      <c r="B78" s="46" t="s">
        <v>711</v>
      </c>
      <c r="C78" s="46" t="s">
        <v>712</v>
      </c>
      <c r="D78" s="46" t="s">
        <v>674</v>
      </c>
      <c r="E78" s="47">
        <f t="shared" si="14"/>
        <v>0</v>
      </c>
      <c r="F78" s="47"/>
      <c r="G78" s="47"/>
      <c r="H78" s="47"/>
      <c r="I78" s="47"/>
      <c r="J78" s="47"/>
      <c r="K78" s="47"/>
      <c r="L78" s="283"/>
    </row>
    <row r="79" spans="1:12" ht="27" thickBot="1">
      <c r="A79" s="281"/>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3"/>
    </row>
    <row r="80" spans="1:12" ht="27" thickBot="1">
      <c r="A80" s="282"/>
      <c r="B80" s="46" t="s">
        <v>711</v>
      </c>
      <c r="C80" s="46" t="s">
        <v>712</v>
      </c>
      <c r="D80" s="46" t="s">
        <v>716</v>
      </c>
      <c r="E80" s="47">
        <f t="shared" si="14"/>
        <v>0</v>
      </c>
      <c r="F80" s="47"/>
      <c r="G80" s="47"/>
      <c r="H80" s="47"/>
      <c r="I80" s="47"/>
      <c r="J80" s="47"/>
      <c r="K80" s="47"/>
      <c r="L80" s="283"/>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tabSelected="1" zoomScale="90" zoomScaleNormal="90" workbookViewId="0">
      <pane xSplit="2" ySplit="8" topLeftCell="C9" activePane="bottomRight" state="frozen"/>
      <selection pane="topRight" activeCell="C1" sqref="C1"/>
      <selection pane="bottomLeft" activeCell="A9" sqref="A9"/>
      <selection pane="bottomRight" activeCell="I6" sqref="I6"/>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
        <v>864</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5619.6</v>
      </c>
      <c r="D9" s="86">
        <f t="shared" ref="D9:E9" si="0">D10+D36</f>
        <v>3796.3999999999996</v>
      </c>
      <c r="E9" s="86">
        <f t="shared" si="0"/>
        <v>2907.3999999999996</v>
      </c>
      <c r="F9" s="87">
        <f>C9+D9+E9</f>
        <v>12323.4</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4074.6</v>
      </c>
      <c r="D36" s="86">
        <f t="shared" ref="D36:E36" si="13">D37</f>
        <v>2180.3999999999996</v>
      </c>
      <c r="E36" s="86">
        <f t="shared" si="13"/>
        <v>1208.3999999999999</v>
      </c>
      <c r="F36" s="87">
        <f t="shared" si="2"/>
        <v>7463.4</v>
      </c>
    </row>
    <row r="37" spans="1:6" ht="38.25">
      <c r="A37" s="213" t="s">
        <v>571</v>
      </c>
      <c r="B37" s="73" t="s">
        <v>572</v>
      </c>
      <c r="C37" s="86">
        <f>C38+C43+C46+C49</f>
        <v>4074.6</v>
      </c>
      <c r="D37" s="86">
        <f t="shared" ref="D37:E37" si="14">D38+D43+D46+D49</f>
        <v>2180.3999999999996</v>
      </c>
      <c r="E37" s="86">
        <f t="shared" si="14"/>
        <v>1208.3999999999999</v>
      </c>
      <c r="F37" s="87">
        <f t="shared" si="2"/>
        <v>7463.4</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136</v>
      </c>
      <c r="D46" s="89">
        <f t="shared" ref="D46:E47" si="18">D47</f>
        <v>149.80000000000001</v>
      </c>
      <c r="E46" s="89">
        <f t="shared" si="18"/>
        <v>163.80000000000001</v>
      </c>
      <c r="F46" s="87">
        <f t="shared" si="2"/>
        <v>449.6</v>
      </c>
    </row>
    <row r="47" spans="1:6" ht="38.25">
      <c r="A47" s="215" t="s">
        <v>584</v>
      </c>
      <c r="B47" s="91" t="s">
        <v>585</v>
      </c>
      <c r="C47" s="92">
        <f>C48</f>
        <v>136</v>
      </c>
      <c r="D47" s="94">
        <f t="shared" si="18"/>
        <v>149.80000000000001</v>
      </c>
      <c r="E47" s="92">
        <f t="shared" si="18"/>
        <v>163.80000000000001</v>
      </c>
      <c r="F47" s="87">
        <f t="shared" si="2"/>
        <v>449.6</v>
      </c>
    </row>
    <row r="48" spans="1:6" ht="51">
      <c r="A48" s="215" t="s">
        <v>586</v>
      </c>
      <c r="B48" s="91" t="s">
        <v>587</v>
      </c>
      <c r="C48" s="92">
        <v>136</v>
      </c>
      <c r="D48" s="94">
        <v>149.80000000000001</v>
      </c>
      <c r="E48" s="92">
        <v>163.80000000000001</v>
      </c>
      <c r="F48" s="87">
        <f t="shared" si="2"/>
        <v>449.6</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9" t="s">
        <v>0</v>
      </c>
      <c r="B1" s="240"/>
      <c r="C1" s="240"/>
      <c r="D1" s="240"/>
      <c r="E1" s="240"/>
      <c r="F1" s="240"/>
      <c r="G1" s="240"/>
      <c r="H1" s="240"/>
      <c r="I1" s="240"/>
      <c r="J1" s="240"/>
      <c r="K1" s="240"/>
      <c r="L1" s="240"/>
      <c r="M1" s="240"/>
      <c r="N1" s="240"/>
      <c r="O1" s="240"/>
      <c r="P1" s="240"/>
    </row>
    <row r="2" spans="1:16" ht="15.95" customHeight="1">
      <c r="A2" s="239"/>
      <c r="B2" s="240"/>
      <c r="C2" s="240"/>
      <c r="D2" s="240"/>
      <c r="E2" s="240"/>
      <c r="F2" s="240"/>
      <c r="G2" s="240"/>
      <c r="H2" s="240"/>
      <c r="I2" s="240"/>
      <c r="J2" s="240"/>
      <c r="K2" s="240"/>
      <c r="L2" s="240"/>
      <c r="M2" s="240"/>
      <c r="N2" s="240"/>
      <c r="O2" s="240"/>
      <c r="P2" s="240"/>
    </row>
    <row r="3" spans="1:16" ht="15.2" customHeight="1">
      <c r="A3" s="241" t="s">
        <v>1</v>
      </c>
      <c r="B3" s="242"/>
      <c r="C3" s="242"/>
      <c r="D3" s="242"/>
      <c r="E3" s="242"/>
      <c r="F3" s="242"/>
      <c r="G3" s="242"/>
      <c r="H3" s="242"/>
      <c r="I3" s="242"/>
      <c r="J3" s="242"/>
      <c r="K3" s="242"/>
      <c r="L3" s="242"/>
      <c r="M3" s="242"/>
      <c r="N3" s="242"/>
      <c r="O3" s="242"/>
      <c r="P3" s="242"/>
    </row>
    <row r="4" spans="1:16" ht="61.7" customHeight="1">
      <c r="A4" s="243" t="s">
        <v>2</v>
      </c>
      <c r="B4" s="231" t="s">
        <v>3</v>
      </c>
      <c r="C4" s="235" t="s">
        <v>4</v>
      </c>
      <c r="D4" s="231" t="s">
        <v>5</v>
      </c>
      <c r="E4" s="231" t="s">
        <v>6</v>
      </c>
      <c r="F4" s="231" t="s">
        <v>7</v>
      </c>
      <c r="G4" s="231" t="s">
        <v>8</v>
      </c>
      <c r="H4" s="231" t="s">
        <v>9</v>
      </c>
      <c r="I4" s="231" t="s">
        <v>10</v>
      </c>
      <c r="J4" s="9" t="s">
        <v>11</v>
      </c>
      <c r="K4" s="231" t="s">
        <v>12</v>
      </c>
      <c r="L4" s="231" t="s">
        <v>13</v>
      </c>
      <c r="M4" s="231" t="s">
        <v>14</v>
      </c>
      <c r="N4" s="231" t="s">
        <v>15</v>
      </c>
      <c r="O4" s="233" t="s">
        <v>11</v>
      </c>
      <c r="P4" s="234"/>
    </row>
    <row r="5" spans="1:16">
      <c r="A5" s="244"/>
      <c r="B5" s="232"/>
      <c r="C5" s="236"/>
      <c r="D5" s="232"/>
      <c r="E5" s="232"/>
      <c r="F5" s="232"/>
      <c r="G5" s="232"/>
      <c r="H5" s="232"/>
      <c r="I5" s="232"/>
      <c r="J5" s="55" t="s">
        <v>731</v>
      </c>
      <c r="K5" s="232"/>
      <c r="L5" s="232"/>
      <c r="M5" s="232"/>
      <c r="N5" s="232"/>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37"/>
      <c r="B520" s="238"/>
      <c r="C520" s="238"/>
      <c r="D520" s="238"/>
      <c r="E520" s="238"/>
      <c r="F520" s="238"/>
      <c r="G520" s="238"/>
      <c r="H520" s="238"/>
      <c r="I520" s="238"/>
      <c r="J520" s="238"/>
      <c r="K520" s="238"/>
      <c r="L520" s="238"/>
      <c r="M520" s="238"/>
      <c r="N520" s="238"/>
      <c r="O520" s="238"/>
      <c r="P520" s="238"/>
    </row>
  </sheetData>
  <sheetProtection formatCells="0" autoFilter="0"/>
  <autoFilter ref="A6:P518">
    <filterColumn colId="1"/>
    <filterColumn colId="2"/>
  </autoFilter>
  <mergeCells count="18">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 ref="A520:P520"/>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735</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844</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"___" декабря 2023 года № _____</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5602.04079</v>
      </c>
      <c r="G10" s="107">
        <f>Ведомственная!H10</f>
        <v>3678.17479</v>
      </c>
      <c r="H10" s="107">
        <f>Ведомственная!I10</f>
        <v>2729.15879</v>
      </c>
      <c r="I10" s="150">
        <f>F10+G10+H10</f>
        <v>12009.37437</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831</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"___" декабря 2023 года № _____</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5602.04079</v>
      </c>
      <c r="G9" s="107">
        <f t="shared" ref="G9:H9" si="0">G10</f>
        <v>974</v>
      </c>
      <c r="H9" s="107">
        <f t="shared" si="0"/>
        <v>1005</v>
      </c>
      <c r="I9" s="108">
        <f>F9+G9+H9</f>
        <v>7581.04079</v>
      </c>
    </row>
    <row r="10" spans="1:9" ht="51" outlineLevel="1">
      <c r="A10" s="153" t="s">
        <v>844</v>
      </c>
      <c r="B10" s="154" t="s">
        <v>601</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375</v>
      </c>
      <c r="B11" s="158" t="s">
        <v>757</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735</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"___" декабря 2023 года № _____</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59" t="s">
        <v>741</v>
      </c>
      <c r="G1" s="259"/>
      <c r="H1" s="259"/>
    </row>
    <row r="2" spans="1:8" ht="77.45" customHeight="1">
      <c r="F2" s="260" t="s">
        <v>856</v>
      </c>
      <c r="G2" s="260"/>
      <c r="H2" s="260"/>
    </row>
    <row r="3" spans="1:8" ht="18.600000000000001" customHeight="1">
      <c r="F3" s="259" t="s">
        <v>735</v>
      </c>
      <c r="G3" s="259"/>
      <c r="H3" s="259"/>
    </row>
    <row r="4" spans="1:8" ht="52.15" customHeight="1">
      <c r="A4" s="258" t="s">
        <v>855</v>
      </c>
      <c r="B4" s="258"/>
      <c r="C4" s="258"/>
      <c r="D4" s="258"/>
      <c r="E4" s="258"/>
      <c r="F4" s="258"/>
      <c r="G4" s="258"/>
      <c r="H4" s="258"/>
    </row>
    <row r="7" spans="1:8">
      <c r="A7" s="261" t="s">
        <v>619</v>
      </c>
      <c r="B7" s="261" t="s">
        <v>620</v>
      </c>
      <c r="C7" s="261" t="s">
        <v>371</v>
      </c>
      <c r="D7" s="261"/>
      <c r="E7" s="261" t="s">
        <v>372</v>
      </c>
      <c r="F7" s="261"/>
      <c r="G7" s="261" t="s">
        <v>485</v>
      </c>
      <c r="H7" s="261"/>
    </row>
    <row r="8" spans="1:8" ht="25.5">
      <c r="A8" s="261"/>
      <c r="B8" s="261"/>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2">
        <v>1</v>
      </c>
      <c r="B10" s="190" t="s">
        <v>607</v>
      </c>
      <c r="C10" s="199">
        <f>C11+C14</f>
        <v>0</v>
      </c>
      <c r="D10" s="200"/>
      <c r="E10" s="199">
        <f>E11+E14</f>
        <v>0</v>
      </c>
      <c r="F10" s="200"/>
      <c r="G10" s="199">
        <f>G11+G14</f>
        <v>0</v>
      </c>
      <c r="H10" s="200"/>
    </row>
    <row r="11" spans="1:8">
      <c r="A11" s="262"/>
      <c r="B11" s="193" t="s">
        <v>608</v>
      </c>
      <c r="C11" s="201">
        <f>C12+C13</f>
        <v>0</v>
      </c>
      <c r="D11" s="202"/>
      <c r="E11" s="201">
        <f>E12+E13</f>
        <v>0</v>
      </c>
      <c r="F11" s="202"/>
      <c r="G11" s="201">
        <f>G12+G13</f>
        <v>0</v>
      </c>
      <c r="H11" s="202"/>
    </row>
    <row r="12" spans="1:8" ht="51">
      <c r="A12" s="262"/>
      <c r="B12" s="203" t="s">
        <v>609</v>
      </c>
      <c r="C12" s="201"/>
      <c r="D12" s="204"/>
      <c r="E12" s="201"/>
      <c r="F12" s="204"/>
      <c r="G12" s="201"/>
      <c r="H12" s="204"/>
    </row>
    <row r="13" spans="1:8" ht="38.25">
      <c r="A13" s="262"/>
      <c r="B13" s="205" t="s">
        <v>610</v>
      </c>
      <c r="C13" s="201"/>
      <c r="D13" s="204"/>
      <c r="E13" s="201"/>
      <c r="F13" s="204"/>
      <c r="G13" s="201"/>
      <c r="H13" s="202"/>
    </row>
    <row r="14" spans="1:8">
      <c r="A14" s="262"/>
      <c r="B14" s="193" t="s">
        <v>611</v>
      </c>
      <c r="C14" s="199">
        <f>C15+C16</f>
        <v>0</v>
      </c>
      <c r="D14" s="200" t="s">
        <v>665</v>
      </c>
      <c r="E14" s="199">
        <f>E15+E16</f>
        <v>0</v>
      </c>
      <c r="F14" s="206" t="s">
        <v>372</v>
      </c>
      <c r="G14" s="199">
        <f>G15+G16</f>
        <v>0</v>
      </c>
      <c r="H14" s="200" t="s">
        <v>485</v>
      </c>
    </row>
    <row r="15" spans="1:8" ht="38.25">
      <c r="A15" s="262"/>
      <c r="B15" s="203" t="s">
        <v>612</v>
      </c>
      <c r="C15" s="201"/>
      <c r="D15" s="204"/>
      <c r="E15" s="201"/>
      <c r="F15" s="204"/>
      <c r="G15" s="201"/>
      <c r="H15" s="202"/>
    </row>
    <row r="16" spans="1:8" ht="25.5">
      <c r="A16" s="262"/>
      <c r="B16" s="203" t="s">
        <v>613</v>
      </c>
      <c r="C16" s="201"/>
      <c r="D16" s="204"/>
      <c r="E16" s="201"/>
      <c r="F16" s="204"/>
      <c r="G16" s="201"/>
      <c r="H16" s="202"/>
    </row>
    <row r="17" spans="1:8" ht="25.5">
      <c r="A17" s="262">
        <v>2</v>
      </c>
      <c r="B17" s="190" t="s">
        <v>614</v>
      </c>
      <c r="C17" s="207">
        <f>C18+C19</f>
        <v>0</v>
      </c>
      <c r="D17" s="200">
        <f t="shared" ref="D17:H17" si="0">D18+D19</f>
        <v>0</v>
      </c>
      <c r="E17" s="207">
        <f t="shared" si="0"/>
        <v>0</v>
      </c>
      <c r="F17" s="200">
        <f t="shared" si="0"/>
        <v>0</v>
      </c>
      <c r="G17" s="207">
        <f t="shared" si="0"/>
        <v>0</v>
      </c>
      <c r="H17" s="200">
        <f t="shared" si="0"/>
        <v>0</v>
      </c>
    </row>
    <row r="18" spans="1:8">
      <c r="A18" s="262"/>
      <c r="B18" s="193" t="s">
        <v>615</v>
      </c>
      <c r="C18" s="201"/>
      <c r="D18" s="204"/>
      <c r="E18" s="201"/>
      <c r="F18" s="204"/>
      <c r="G18" s="201"/>
      <c r="H18" s="204"/>
    </row>
    <row r="19" spans="1:8">
      <c r="A19" s="262"/>
      <c r="B19" s="193" t="s">
        <v>616</v>
      </c>
      <c r="C19" s="201"/>
      <c r="D19" s="208"/>
      <c r="E19" s="201"/>
      <c r="F19" s="208"/>
      <c r="G19" s="201"/>
      <c r="H19" s="204"/>
    </row>
    <row r="20" spans="1:8" ht="102">
      <c r="A20" s="262">
        <v>3</v>
      </c>
      <c r="B20" s="190" t="s">
        <v>617</v>
      </c>
      <c r="C20" s="201">
        <f>C21+C22</f>
        <v>0</v>
      </c>
      <c r="D20" s="204">
        <f t="shared" ref="D20:H20" si="1">D21+D22</f>
        <v>0</v>
      </c>
      <c r="E20" s="201">
        <f t="shared" si="1"/>
        <v>0</v>
      </c>
      <c r="F20" s="204">
        <f t="shared" si="1"/>
        <v>0</v>
      </c>
      <c r="G20" s="201">
        <f t="shared" si="1"/>
        <v>0</v>
      </c>
      <c r="H20" s="204">
        <f t="shared" si="1"/>
        <v>0</v>
      </c>
    </row>
    <row r="21" spans="1:8">
      <c r="A21" s="262"/>
      <c r="B21" s="193" t="s">
        <v>615</v>
      </c>
      <c r="C21" s="201"/>
      <c r="D21" s="202"/>
      <c r="E21" s="201"/>
      <c r="F21" s="202"/>
      <c r="G21" s="209"/>
      <c r="H21" s="202"/>
    </row>
    <row r="22" spans="1:8">
      <c r="A22" s="262"/>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