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3" activeTab="3"/>
  </bookViews>
  <sheets>
    <sheet name="Источники" sheetId="6" state="hidden" r:id="rId1"/>
    <sheet name="Доходы" sheetId="7" state="hidden" r:id="rId2"/>
    <sheet name="Бюджетная роспись" sheetId="2" state="hidden" r:id="rId3"/>
    <sheet name="Ведомственная" sheetId="3"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K462" i="2"/>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3" i="9"/>
  <c r="G2"/>
  <c r="D3" i="7"/>
  <c r="G3" i="5"/>
  <c r="G2"/>
  <c r="G3" i="4"/>
  <c r="G2"/>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E38" i="7" l="1"/>
  <c r="D38"/>
  <c r="F29"/>
  <c r="F52"/>
  <c r="C49"/>
  <c r="C37" s="1"/>
  <c r="F47"/>
  <c r="C46"/>
  <c r="F46" s="1"/>
  <c r="F41"/>
  <c r="F39"/>
  <c r="F33"/>
  <c r="F34"/>
  <c r="C10"/>
  <c r="F28"/>
  <c r="G13" i="6"/>
  <c r="D16"/>
  <c r="D15" s="1"/>
  <c r="G15" s="1"/>
  <c r="F10"/>
  <c r="D10"/>
  <c r="G33"/>
  <c r="G19"/>
  <c r="E16"/>
  <c r="E15" s="1"/>
  <c r="E10"/>
  <c r="G32"/>
  <c r="E31"/>
  <c r="E30" s="1"/>
  <c r="F31"/>
  <c r="F30" s="1"/>
  <c r="G17"/>
  <c r="G11"/>
  <c r="D49" i="7"/>
  <c r="D37" s="1"/>
  <c r="D36" s="1"/>
  <c r="D9" s="1"/>
  <c r="E25" i="6" s="1"/>
  <c r="E24" s="1"/>
  <c r="E23" s="1"/>
  <c r="E22" s="1"/>
  <c r="E49" i="7"/>
  <c r="G35" i="6"/>
  <c r="D31"/>
  <c r="G36"/>
  <c r="F38" i="7" l="1"/>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I60" i="3" s="1"/>
  <c r="O137" i="2"/>
  <c r="O135" s="1"/>
  <c r="H60" i="3" s="1"/>
  <c r="N137" i="2"/>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I59" i="3" s="1"/>
  <c r="P142" i="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H59" i="3" s="1"/>
  <c r="J464" i="2"/>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177"/>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J60" i="3" l="1"/>
  <c r="G60"/>
  <c r="G188"/>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7" s="1"/>
  <c r="O429"/>
  <c r="O428" s="1"/>
  <c r="O427" s="1"/>
  <c r="P129"/>
  <c r="P128" s="1"/>
  <c r="P127" s="1"/>
  <c r="P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G59" i="3" s="1"/>
  <c r="K192" i="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4" i="4"/>
  <c r="G181" i="3"/>
  <c r="F182" i="4"/>
  <c r="G12"/>
  <c r="H181" i="3"/>
  <c r="G181" i="4" s="1"/>
  <c r="G182"/>
  <c r="G53" i="3"/>
  <c r="F54" i="4"/>
  <c r="I53" i="3"/>
  <c r="H54" i="4"/>
  <c r="H11" i="3"/>
  <c r="G18" i="4"/>
  <c r="H53" l="1"/>
  <c r="I10" i="3"/>
  <c r="F29" i="6" s="1"/>
  <c r="G53" i="4"/>
  <c r="H10" i="3"/>
  <c r="E29" i="6" s="1"/>
  <c r="E34" i="12"/>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J53" i="3"/>
  <c r="F16" i="12"/>
  <c r="F14"/>
  <c r="F9" i="5"/>
  <c r="I9" s="1"/>
  <c r="I10"/>
  <c r="G11" i="4"/>
  <c r="I53" l="1"/>
  <c r="F11"/>
  <c r="I11" s="1"/>
  <c r="G10" i="3"/>
  <c r="D29" i="6" s="1"/>
  <c r="D28" s="1"/>
  <c r="J181" i="3"/>
  <c r="E71" i="11"/>
  <c r="K11"/>
  <c r="F28" i="6"/>
  <c r="F27" s="1"/>
  <c r="F26" s="1"/>
  <c r="F21" s="1"/>
  <c r="F9" s="1"/>
  <c r="I181" i="4"/>
  <c r="E28" i="6"/>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<sst xmlns="http://schemas.openxmlformats.org/spreadsheetml/2006/main" count="6350" uniqueCount="865">
  <si>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</si>
  <si>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</si>
  <si>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</si>
  <si>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</si>
  <si>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</si>
  <si>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</si>
  <si>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</si>
  <si>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</si>
  <si>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</si>
  <si>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</si>
  <si>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</si>
  <si>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</si>
  <si>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</si>
  <si>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</si>
  <si>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</si>
  <si>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</si>
  <si>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</si>
  <si>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</si>
  <si>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</si>
  <si>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</si>
  <si>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</si>
  <si>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</si>
  <si>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</si>
  <si>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</si>
  <si>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</si>
  <si>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</si>
  <si>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</si>
  <si>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</si>
  <si>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</si>
  <si>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</si>
  <si>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</si>
  <si>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</si>
  <si>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</si>
  <si>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</si>
  <si>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</si>
  <si>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</si>
  <si>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</si>
  <si>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</si>
  <si>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</si>
  <si>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</si>
  <si>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</si>
  <si>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</si>
  <si>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</si>
  <si>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</si>
  <si>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</si>
  <si>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</si>
  <si>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</si>
  <si>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</si>
  <si>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</si>
  <si>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</si>
  <si>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</si>
  <si>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</si>
  <si>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</si>
  <si>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</si>
  <si>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</si>
  <si>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</si>
  <si>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</si>
  <si>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</si>
  <si>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</si>
  <si>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</si>
  <si>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</si>
  <si>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</si>
  <si>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</si>
  <si>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</si>
  <si>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</si>
  <si>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</si>
  <si>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</si>
  <si>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</si>
  <si>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</si>
  <si>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</si>
  <si>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</si>
  <si>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</si>
  <si>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</si>
  <si>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</si>
  <si>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</si>
  <si>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</si>
  <si>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</si>
  <si>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</si>
  <si>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</si>
  <si>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</si>
  <si>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</si>
  <si>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</si>
  <si>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</si>
  <si>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</si>
  <si>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</si>
  <si>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</si>
  <si>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</si>
  <si>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</si>
  <si>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</si>
  <si>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</si>
  <si>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</si>
  <si>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</si>
  <si>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</si>
  <si>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</si>
  <si>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</si>
  <si>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</si>
  <si>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</si>
  <si>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</si>
  <si>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</si>
  <si>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</si>
  <si>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</si>
  <si>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</si>
  <si>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</si>
  <si>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</si>
  <si>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</si>
  <si>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</si>
  <si>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</si>
  <si>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</si>
  <si>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</si>
  <si>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</si>
  <si>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</si>
  <si>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</si>
  <si>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</si>
  <si>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</si>
  <si>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</si>
  <si>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</si>
  <si>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</si>
  <si>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</si>
  <si>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</si>
  <si>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</si>
  <si>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</si>
  <si>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</si>
  <si>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</si>
  <si>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</si>
  <si>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</si>
  <si>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</si>
  <si>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</si>
  <si>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</si>
  <si>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</si>
  <si>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</si>
  <si>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</si>
  <si>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</si>
  <si>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</si>
  <si>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</si>
  <si>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</si>
  <si>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</si>
  <si>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</si>
  <si>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</si>
  <si>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</si>
  <si>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</si>
  <si>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</si>
  <si>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</si>
  <si>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</si>
  <si>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</si>
  <si>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</si>
  <si>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</si>
  <si>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</si>
  <si>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</si>
  <si>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</si>
  <si>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</si>
  <si>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</si>
  <si>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</si>
  <si>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</si>
  <si>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</si>
  <si>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</si>
  <si>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</si>
  <si>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</si>
  <si>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</si>
  <si>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</si>
  <si>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</si>
  <si>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</si>
  <si>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</si>
  <si>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</si>
  <si>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</si>
  <si>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</si>
  <si>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</si>
  <si>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</si>
  <si>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</si>
  <si>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</si>
  <si>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</si>
  <si>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</si>
  <si>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</si>
  <si>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</si>
  <si>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</si>
  <si>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</si>
  <si>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</si>
  <si>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</si>
  <si>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</si>
  <si>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</si>
  <si>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</si>
  <si>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</si>
  <si>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</si>
  <si>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</si>
  <si>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</si>
  <si>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</si>
  <si>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</si>
  <si>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</si>
  <si>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</si>
  <si>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</si>
  <si>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</si>
  <si>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</si>
  <si>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</si>
  <si>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</si>
  <si>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</si>
  <si>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</si>
  <si>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</si>
  <si>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</si>
  <si>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</si>
  <si>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</si>
  <si>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</si>
  <si>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</si>
  <si>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</si>
  <si>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</si>
  <si>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</si>
  <si>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</si>
  <si>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</si>
  <si>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</si>
  <si>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</si>
  <si>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</si>
  <si>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</si>
  <si>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</si>
  <si>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</si>
  <si>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</si>
  <si>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</si>
  <si>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</si>
  <si>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</si>
  <si>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</si>
  <si>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</si>
  <si>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</si>
  <si>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</si>
  <si>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</si>
  <si>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</si>
  <si>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</si>
  <si>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</si>
  <si>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</si>
  <si>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</si>
  <si>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</si>
  <si>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</si>
  <si>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</si>
  <si>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</si>
  <si>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</si>
  <si>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</si>
  <si>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</si>
  <si>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</si>
  <si>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</si>
  <si>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</si>
  <si>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</si>
  <si>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</si>
  <si>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</si>
  <si>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</si>
  <si>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</si>
  <si>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</si>
  <si>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</si>
  <si>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</si>
  <si>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</si>
  <si>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</si>
  <si>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</si>
  <si>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</si>
  <si>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</si>
  <si>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</si>
  <si>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</si>
  <si>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</si>
  <si>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</si>
  <si>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</si>
  <si>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</si>
  <si>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</si>
  <si>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</si>
  <si>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</si>
  <si>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</si>
  <si>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</si>
  <si>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</si>
  <si>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</si>
  <si>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</si>
  <si>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</si>
  <si>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</si>
  <si>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</si>
  <si>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</si>
  <si>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</si>
  <si>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</si>
  <si>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</si>
  <si>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</si>
  <si>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</si>
  <si>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</si>
  <si>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</si>
  <si>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</si>
  <si>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</si>
  <si>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</si>
  <si>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</si>
  <si>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</si>
  <si>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</si>
  <si>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</si>
  <si>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</si>
  <si>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</si>
  <si>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</si>
  <si>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</si>
  <si>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</si>
  <si>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</si>
  <si>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</si>
  <si>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</si>
  <si>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</si>
  <si>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</si>
  <si>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</si>
  <si>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</si>
  <si>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</si>
  <si>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</si>
  <si>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</si>
  <si>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</si>
  <si>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</si>
  <si>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</si>
  <si>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</si>
  <si>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</si>
  <si>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</si>
  <si>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</si>
  <si>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</si>
  <si>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</si>
  <si>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</si>
  <si>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</si>
  <si>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</si>
  <si>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</si>
  <si>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</si>
  <si>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</si>
  <si>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</si>
  <si>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</si>
  <si>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</si>
  <si>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</si>
  <si>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</si>
  <si>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</si>
  <si>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</si>
  <si>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</si>
  <si>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</si>
  <si>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</si>
  <si>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</si>
  <si>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</si>
  <si>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</si>
  <si>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</si>
  <si>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</si>
  <si>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</si>
  <si>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</si>
  <si>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</si>
  <si>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</si>
  <si>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</si>
  <si>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</si>
  <si>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</si>
  <si>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</si>
  <si>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</si>
  <si>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</si>
  <si>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</si>
  <si>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</si>
  <si>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</si>
  <si>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</si>
  <si>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</si>
  <si>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</si>
  <si>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</si>
  <si>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</si>
  <si>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</si>
  <si>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</si>
  <si>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</si>
  <si>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</si>
  <si>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</si>
  <si>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</si>
  <si>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</si>
  <si>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</si>
  <si>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</si>
  <si>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</si>
  <si>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</si>
  <si>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</si>
  <si>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</si>
  <si>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</si>
  <si>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</si>
  <si>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</si>
  <si>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</si>
  <si>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</si>
  <si>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</si>
  <si>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</si>
  <si>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</si>
  <si>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</si>
  <si>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</si>
  <si>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</si>
  <si>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</si>
  <si>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</si>
  <si>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</si>
  <si>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</si>
  <si>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</si>
  <si>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</si>
  <si>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</si>
  <si>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</si>
  <si>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</si>
  <si>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</si>
  <si>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</si>
  <si>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</si>
  <si>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</si>
  <si>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</si>
  <si>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</si>
  <si>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</si>
  <si>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</si>
  <si>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</si>
  <si>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</si>
  <si>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</si>
  <si>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</si>
  <si>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</si>
  <si>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</si>
  <si>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</si>
  <si>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</si>
  <si>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</si>
  <si>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</si>
  <si>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</si>
  <si>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</si>
  <si>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</si>
  <si>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</si>
  <si>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</si>
  <si>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</si>
  <si>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</si>
  <si>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</si>
  <si>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</si>
  <si>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</si>
  <si>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</si>
  <si>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</si>
  <si>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</si>
  <si>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</si>
  <si>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</si>
  <si>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</si>
  <si>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</si>
  <si>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</si>
  <si>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</si>
  <si>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</si>
  <si>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</si>
  <si>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</si>
  <si>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</si>
  <si>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</si>
  <si>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</si>
  <si>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</si>
  <si>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</si>
  <si>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</si>
  <si>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</si>
  <si>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</si>
  <si>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</si>
  <si>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</si>
  <si>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</si>
  <si>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</si>
  <si>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</si>
  <si>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</si>
  <si>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</si>
  <si>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</si>
  <si>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</si>
  <si>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</si>
  <si>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</si>
  <si>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</si>
  <si>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</si>
  <si>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</si>
  <si>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</si>
  <si>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</si>
  <si>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</si>
  <si>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</si>
  <si>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</si>
  <si>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</si>
  <si>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</si>
  <si>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</si>
  <si>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</si>
  <si>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</si>
  <si>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</si>
  <si>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</si>
  <si>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</si>
  <si>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</si>
  <si>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</si>
  <si>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</si>
  <si>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</si>
  <si>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</si>
  <si>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</si>
  <si>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</si>
  <si>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</si>
  <si>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</si>
  <si>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</si>
  <si>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</si>
  <si>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</si>
  <si>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</si>
  <si>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</si>
  <si>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</si>
  <si>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</si>
  <si>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</si>
  <si>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</si>
  <si>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</si>
  <si>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</si>
  <si>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</si>
  <si>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</si>
  <si>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</si>
  <si>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</si>
  <si>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</si>
  <si>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</si>
  <si>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</si>
  <si>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</si>
  <si>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</si>
  <si>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</si>
  <si>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</si>
  <si>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</si>
  <si>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</si>
  <si>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</si>
  <si>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</si>
  <si>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</si>
  <si>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</si>
  <si>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</si>
  <si>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</si>
  <si>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</si>
  <si>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</si>
  <si>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</si>
  <si>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</si>
  <si>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</si>
  <si>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</si>
  <si>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</si>
  <si>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</si>
  <si>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</si>
  <si>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</si>
  <si>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</si>
  <si>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</si>
  <si>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</si>
  <si>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</si>
  <si>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</si>
  <si>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</si>
  <si>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</si>
  <si>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</si>
  <si>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</si>
  <si>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</si>
  <si>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</si>
  <si>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</si>
  <si>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</si>
  <si>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</si>
  <si>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</si>
  <si>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</si>
  <si>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</si>
  <si>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</si>
  <si>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</si>
  <si>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</si>
  <si>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</si>
  <si>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</si>
  <si>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</si>
  <si>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</si>
  <si>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</si>
  <si>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</si>
  <si>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</si>
  <si>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</si>
  <si>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</si>
  <si>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</si>
  <si>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</si>
  <si>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</si>
  <si>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</si>
  <si>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</si>
  <si>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</si>
  <si>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</si>
  <si>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</si>
  <si>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</si>
  <si>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</si>
  <si>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</si>
  <si>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</si>
  <si>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</si>
  <si>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</si>
  <si>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</si>
  <si>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</si>
  <si>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</si>
  <si>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</si>
  <si>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</si>
  <si>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</si>
  <si>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</si>
  <si>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</si>
  <si>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</si>
  <si>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</si>
  <si>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</si>
  <si>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</si>
  <si>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</si>
  <si>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</si>
  <si>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</si>
  <si>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</si>
  <si>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</si>
  <si>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</si>
  <si>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</si>
  <si>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</si>
  <si>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</si>
  <si>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</si>
  <si>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</si>
  <si>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</si>
  <si>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</si>
  <si>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</si>
  <si>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</si>
  <si>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</si>
  <si>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</si>
  <si>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</si>
  <si>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</si>
  <si>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</si>
  <si>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</si>
  <si>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</si>
  <si>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</si>
  <si>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</si>
  <si>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</si>
  <si>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</si>
  <si>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</si>
  <si>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</si>
  <si>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</si>
  <si>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</si>
  <si>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</si>
  <si>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</si>
  <si>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</si>
  <si>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</si>
  <si>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</si>
  <si>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</si>
  <si>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</si>
  <si>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</si>
  <si>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</si>
  <si>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</si>
  <si>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</si>
  <si>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</si>
  <si>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</si>
  <si>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</si>
  <si>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</si>
  <si>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</si>
  <si>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</si>
  <si>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</si>
  <si>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</si>
  <si>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</si>
  <si>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</si>
  <si>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</si>
  <si>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</si>
  <si>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</si>
  <si>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</si>
  <si>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</si>
  <si>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</si>
  <si>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</si>
  <si>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</si>
  <si>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</si>
  <si>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</si>
  <si>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</si>
  <si>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</si>
  <si>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</si>
  <si>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</si>
  <si>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</si>
  <si>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</si>
  <si>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</si>
  <si>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</si>
  <si>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</si>
  <si>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</si>
  <si>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</si>
  <si>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</si>
  <si>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</si>
  <si>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</si>
  <si>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</si>
  <si>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</si>
  <si>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</si>
  <si>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</si>
  <si>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</si>
  <si>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</si>
  <si>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</si>
  <si>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</si>
  <si>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</si>
  <si>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</si>
  <si>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</si>
  <si>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</si>
  <si>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</si>
  <si>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</si>
  <si>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</si>
  <si>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</si>
  <si>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</si>
  <si>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</si>
  <si>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</si>
  <si>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</si>
  <si>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</si>
  <si>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</si>
  <si>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</si>
  <si>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</si>
  <si>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</si>
  <si>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</si>
  <si>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</si>
  <si>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</si>
  <si>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</si>
  <si>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</si>
  <si>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</si>
  <si>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</si>
  <si>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</si>
  <si>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</si>
  <si>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</si>
  <si>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</si>
  <si>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</si>
  <si>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</si>
  <si>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</si>
  <si>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</si>
  <si>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</si>
  <si>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</si>
  <si>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</si>
  <si>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</si>
  <si>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</si>
  <si>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</si>
  <si>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</si>
  <si>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</si>
  <si>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</si>
  <si>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</si>
  <si>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</si>
  <si>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</si>
  <si>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</si>
  <si>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</si>
  <si>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</si>
  <si>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</si>
  <si>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</si>
  <si>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</si>
  <si>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</si>
  <si>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</si>
  <si>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</si>
  <si>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</si>
  <si>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</si>
  <si>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</si>
  <si>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</si>
  <si>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</si>
  <si>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</si>
  <si>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</si>
  <si>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</si>
  <si>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</si>
  <si>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</si>
  <si>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</si>
  <si>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</si>
  <si>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</si>
  <si>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</si>
  <si>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</si>
  <si>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</si>
  <si>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</si>
  <si>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</si>
  <si>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</si>
  <si>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</si>
  <si>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</si>
  <si>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</si>
  <si>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</si>
  <si>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</si>
  <si>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</si>
  <si>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</si>
  <si>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</si>
  <si>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</si>
  <si>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</si>
  <si>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</si>
  <si>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</si>
  <si>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</si>
  <si>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</si>
  <si>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</si>
  <si>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</si>
  <si>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</si>
  <si>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</si>
  <si>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</si>
  <si>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</si>
  <si>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</si>
  <si>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</si>
  <si>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</si>
  <si>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</si>
  <si>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</si>
  <si>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</si>
  <si>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</si>
  <si>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</si>
  <si>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</si>
  <si>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</si>
  <si>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</si>
  <si>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</si>
  <si>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</si>
  <si>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</si>
  <si>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</si>
  <si>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</si>
  <si>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</si>
  <si>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</si>
  <si>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</si>
  <si>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</si>
  <si>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</si>
  <si>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</si>
  <si>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</si>
  <si>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</si>
  <si>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</si>
  <si>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</si>
  <si>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</si>
  <si>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</si>
  <si>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</si>
  <si>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</si>
  <si>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</si>
  <si>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</si>
  <si>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</si>
  <si>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</si>
  <si>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</si>
  <si>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</si>
  <si>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</si>
  <si>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</si>
  <si>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</si>
  <si>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</si>
  <si>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</si>
  <si>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</si>
  <si>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</si>
  <si>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</si>
  <si>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</si>
  <si>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</si>
  <si>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</si>
  <si>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</si>
  <si>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</si>
  <si>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</si>
  <si>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</si>
  <si>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</si>
  <si>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</si>
  <si>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</si>
  <si>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</si>
  <si>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</si>
  <si>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</si>
  <si>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</si>
  <si>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</si>
  <si>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</si>
  <si>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</si>
  <si>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</si>
  <si>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</si>
  <si>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</si>
  <si>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</si>
  <si>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</si>
  <si>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</si>
  <si>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</si>
  <si>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</si>
  <si>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</si>
  <si>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</si>
  <si>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</si>
  <si>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</si>
  <si>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</si>
  <si>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</si>
  <si>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</si>
  <si>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</si>
  <si>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</si>
  <si>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</si>
  <si>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</si>
  <si>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</si>
  <si>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</si>
  <si>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</si>
  <si>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</si>
  <si>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</si>
  <si>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</si>
  <si>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</si>
  <si>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</si>
  <si>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</si>
  <si>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</si>
  <si>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</si>
  <si>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</si>
  <si>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</si>
  <si>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</si>
  <si>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</si>
  <si>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</si>
  <si>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</si>
  <si>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</si>
  <si>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</si>
  <si>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</si>
  <si>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</si>
  <si>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</si>
  <si>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</si>
  <si>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</si>
  <si>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</si>
  <si>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</si>
  <si>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</si>
  <si>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</si>
  <si>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</si>
  <si>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</si>
  <si>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</si>
  <si>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</si>
  <si>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</si>
  <si>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</si>
  <si>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</si>
  <si>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</si>
  <si>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</si>
  <si>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</si>
  <si>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</si>
  <si>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</si>
  <si>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</si>
  <si>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</si>
  <si>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</si>
  <si>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</si>
  <si>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</si>
  <si>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</si>
  <si>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</si>
  <si>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</si>
  <si>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</si>
  <si>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</si>
  <si>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</si>
  <si>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</si>
  <si>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</si>
  <si>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от "26" декабря 2023 года № 37</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</si>
</sst>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2">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7" t="s">
        <v>734</v>
      </c>
      <c r="F1" s="227"/>
    </row>
    <row r="2" spans="1:12" ht="93.6" customHeight="1">
      <c r="E2" s="228" t="s">
        <v>839</v>
      </c>
      <c r="F2" s="228"/>
    </row>
    <row r="3" spans="1:12" ht="15.6" customHeight="1">
      <c r="E3" s="227" t="s">
        <v>735</v>
      </c>
      <c r="F3" s="227"/>
    </row>
    <row r="4" spans="1:12" ht="49.9" customHeight="1">
      <c r="A4" s="226" t="s">
        <v>840</v>
      </c>
      <c r="B4" s="226"/>
      <c r="C4" s="226"/>
      <c r="D4" s="226"/>
      <c r="E4" s="226"/>
      <c r="F4" s="226"/>
      <c r="G4" s="59"/>
    </row>
    <row r="5" spans="1:12">
      <c r="B5" s="60"/>
      <c r="C5" s="60"/>
      <c r="D5" s="60"/>
      <c r="E5" s="60"/>
      <c r="F5" s="60"/>
    </row>
    <row r="6" spans="1:12" ht="18.600000000000001" customHeight="1">
      <c r="A6" s="61"/>
      <c r="B6" s="60"/>
      <c r="C6" s="60"/>
      <c r="D6" s="38"/>
      <c r="E6" s="225" t="s">
        <v>369</v>
      </c>
      <c r="F6" s="225"/>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17.640790000000379</v>
      </c>
      <c r="E9" s="71">
        <f>+E10+E15+E21+E30</f>
        <v>118.24079000000029</v>
      </c>
      <c r="F9" s="71">
        <f>+F10+F15+F21+F30</f>
        <v>178.27278999999999</v>
      </c>
      <c r="G9" s="72">
        <f>D9+E9+F9</f>
        <v>314.15437000000065</v>
      </c>
    </row>
    <row r="10" spans="1:12" ht="25.5">
      <c r="A10" s="224">
        <v>1</v>
      </c>
      <c r="B10" s="73" t="s">
        <v>489</v>
      </c>
      <c r="C10" s="74" t="s">
        <v>490</v>
      </c>
      <c r="D10" s="75">
        <f>D11+D13</f>
        <v>0</v>
      </c>
      <c r="E10" s="75">
        <f t="shared" ref="E10:F10" si="0">E11+E13</f>
        <v>0</v>
      </c>
      <c r="F10" s="75">
        <f t="shared" si="0"/>
        <v>0</v>
      </c>
      <c r="G10" s="72">
        <f t="shared" ref="G10:G37" si="1">D10+E10+F10</f>
        <v>0</v>
      </c>
    </row>
    <row r="11" spans="1:12" ht="25.5">
      <c r="A11" s="224"/>
      <c r="B11" s="76" t="s">
        <v>491</v>
      </c>
      <c r="C11" s="77" t="s">
        <v>492</v>
      </c>
      <c r="D11" s="78">
        <f>D12</f>
        <v>0</v>
      </c>
      <c r="E11" s="78">
        <f t="shared" ref="E11:F11" si="2">E12</f>
        <v>0</v>
      </c>
      <c r="F11" s="78">
        <f t="shared" si="2"/>
        <v>0</v>
      </c>
      <c r="G11" s="72">
        <f t="shared" si="1"/>
        <v>0</v>
      </c>
    </row>
    <row r="12" spans="1:12" ht="38.25">
      <c r="A12" s="224"/>
      <c r="B12" s="76" t="s">
        <v>493</v>
      </c>
      <c r="C12" s="77" t="s">
        <v>494</v>
      </c>
      <c r="D12" s="79"/>
      <c r="E12" s="79"/>
      <c r="F12" s="79"/>
      <c r="G12" s="72">
        <f t="shared" si="1"/>
        <v>0</v>
      </c>
    </row>
    <row r="13" spans="1:12" ht="25.5">
      <c r="A13" s="224"/>
      <c r="B13" s="76" t="s">
        <v>495</v>
      </c>
      <c r="C13" s="77" t="s">
        <v>496</v>
      </c>
      <c r="D13" s="78">
        <f>D14</f>
        <v>0</v>
      </c>
      <c r="E13" s="78">
        <f t="shared" ref="E13:F13" si="3">E14</f>
        <v>0</v>
      </c>
      <c r="F13" s="78">
        <f t="shared" si="3"/>
        <v>0</v>
      </c>
      <c r="G13" s="72">
        <f t="shared" si="1"/>
        <v>0</v>
      </c>
    </row>
    <row r="14" spans="1:12" ht="38.25">
      <c r="A14" s="224"/>
      <c r="B14" s="76" t="s">
        <v>497</v>
      </c>
      <c r="C14" s="77" t="s">
        <v>498</v>
      </c>
      <c r="D14" s="79"/>
      <c r="E14" s="79"/>
      <c r="F14" s="79"/>
      <c r="G14" s="72">
        <f t="shared" si="1"/>
        <v>0</v>
      </c>
    </row>
    <row r="15" spans="1:12" ht="25.5">
      <c r="A15" s="224">
        <v>2</v>
      </c>
      <c r="B15" s="73" t="s">
        <v>607</v>
      </c>
      <c r="C15" s="74" t="s">
        <v>499</v>
      </c>
      <c r="D15" s="75">
        <f>D16</f>
        <v>0</v>
      </c>
      <c r="E15" s="75">
        <f t="shared" ref="E15:F15" si="4">E16</f>
        <v>0</v>
      </c>
      <c r="F15" s="75">
        <f t="shared" si="4"/>
        <v>0</v>
      </c>
      <c r="G15" s="72">
        <f t="shared" si="1"/>
        <v>0</v>
      </c>
    </row>
    <row r="16" spans="1:12" ht="38.25">
      <c r="A16" s="224"/>
      <c r="B16" s="73" t="s">
        <v>642</v>
      </c>
      <c r="C16" s="74" t="s">
        <v>499</v>
      </c>
      <c r="D16" s="75">
        <f>D17+D19</f>
        <v>0</v>
      </c>
      <c r="E16" s="75">
        <f t="shared" ref="E16:F16" si="5">E17+E19</f>
        <v>0</v>
      </c>
      <c r="F16" s="75">
        <f t="shared" si="5"/>
        <v>0</v>
      </c>
      <c r="G16" s="72">
        <f t="shared" si="1"/>
        <v>0</v>
      </c>
    </row>
    <row r="17" spans="1:7" ht="38.25">
      <c r="A17" s="224"/>
      <c r="B17" s="76" t="s">
        <v>641</v>
      </c>
      <c r="C17" s="77" t="s">
        <v>647</v>
      </c>
      <c r="D17" s="78">
        <f>D18</f>
        <v>0</v>
      </c>
      <c r="E17" s="78">
        <f t="shared" ref="E17:F17" si="6">E18</f>
        <v>0</v>
      </c>
      <c r="F17" s="78">
        <f t="shared" si="6"/>
        <v>0</v>
      </c>
      <c r="G17" s="72">
        <f t="shared" si="1"/>
        <v>0</v>
      </c>
    </row>
    <row r="18" spans="1:7" ht="51">
      <c r="A18" s="224"/>
      <c r="B18" s="76" t="s">
        <v>639</v>
      </c>
      <c r="C18" s="77" t="s">
        <v>640</v>
      </c>
      <c r="D18" s="79"/>
      <c r="E18" s="79"/>
      <c r="F18" s="79"/>
      <c r="G18" s="72">
        <f t="shared" si="1"/>
        <v>0</v>
      </c>
    </row>
    <row r="19" spans="1:7" ht="38.25">
      <c r="A19" s="224"/>
      <c r="B19" s="76" t="s">
        <v>645</v>
      </c>
      <c r="C19" s="77" t="s">
        <v>646</v>
      </c>
      <c r="D19" s="78">
        <f>D20</f>
        <v>0</v>
      </c>
      <c r="E19" s="78">
        <f t="shared" ref="E19:F19" si="7">E20</f>
        <v>0</v>
      </c>
      <c r="F19" s="78">
        <f t="shared" si="7"/>
        <v>0</v>
      </c>
      <c r="G19" s="72">
        <f t="shared" si="1"/>
        <v>0</v>
      </c>
    </row>
    <row r="20" spans="1:7" ht="38.25">
      <c r="A20" s="224"/>
      <c r="B20" s="76" t="s">
        <v>643</v>
      </c>
      <c r="C20" s="77" t="s">
        <v>644</v>
      </c>
      <c r="D20" s="79"/>
      <c r="E20" s="79"/>
      <c r="F20" s="79"/>
      <c r="G20" s="72">
        <f t="shared" si="1"/>
        <v>0</v>
      </c>
    </row>
    <row r="21" spans="1:7" ht="25.5">
      <c r="A21" s="224">
        <v>3</v>
      </c>
      <c r="B21" s="73" t="s">
        <v>638</v>
      </c>
      <c r="C21" s="74" t="s">
        <v>500</v>
      </c>
      <c r="D21" s="75">
        <f>D22+D26</f>
        <v>17.640790000000379</v>
      </c>
      <c r="E21" s="75">
        <f t="shared" ref="E21:F21" si="8">E22+E26</f>
        <v>118.24079000000029</v>
      </c>
      <c r="F21" s="75">
        <f t="shared" si="8"/>
        <v>178.27278999999999</v>
      </c>
      <c r="G21" s="72">
        <f t="shared" si="1"/>
        <v>314.15437000000065</v>
      </c>
    </row>
    <row r="22" spans="1:7">
      <c r="A22" s="224"/>
      <c r="B22" s="76" t="s">
        <v>501</v>
      </c>
      <c r="C22" s="77" t="s">
        <v>502</v>
      </c>
      <c r="D22" s="78">
        <f>D23</f>
        <v>-5602</v>
      </c>
      <c r="E22" s="78">
        <f t="shared" ref="E22:F24" si="9">E23</f>
        <v>-3769.3</v>
      </c>
      <c r="F22" s="78">
        <f t="shared" si="9"/>
        <v>-2866.3</v>
      </c>
      <c r="G22" s="72">
        <f t="shared" si="1"/>
        <v>-12237.599999999999</v>
      </c>
    </row>
    <row r="23" spans="1:7">
      <c r="A23" s="224"/>
      <c r="B23" s="80" t="s">
        <v>636</v>
      </c>
      <c r="C23" s="77" t="s">
        <v>632</v>
      </c>
      <c r="D23" s="78">
        <f>D24</f>
        <v>-5602</v>
      </c>
      <c r="E23" s="78">
        <f t="shared" si="9"/>
        <v>-3769.3</v>
      </c>
      <c r="F23" s="78">
        <f t="shared" si="9"/>
        <v>-2866.3</v>
      </c>
      <c r="G23" s="72">
        <f t="shared" si="1"/>
        <v>-12237.599999999999</v>
      </c>
    </row>
    <row r="24" spans="1:7">
      <c r="A24" s="224"/>
      <c r="B24" s="80" t="s">
        <v>635</v>
      </c>
      <c r="C24" s="77" t="s">
        <v>630</v>
      </c>
      <c r="D24" s="78">
        <f>D25</f>
        <v>-5602</v>
      </c>
      <c r="E24" s="78">
        <f t="shared" si="9"/>
        <v>-3769.3</v>
      </c>
      <c r="F24" s="78">
        <f t="shared" si="9"/>
        <v>-2866.3</v>
      </c>
      <c r="G24" s="72">
        <f t="shared" si="1"/>
        <v>-12237.599999999999</v>
      </c>
    </row>
    <row r="25" spans="1:7" ht="25.5">
      <c r="A25" s="224"/>
      <c r="B25" s="76" t="s">
        <v>637</v>
      </c>
      <c r="C25" s="77" t="s">
        <v>503</v>
      </c>
      <c r="D25" s="78">
        <f>-(Доходы!C9+Источники!D18)</f>
        <v>-5602</v>
      </c>
      <c r="E25" s="78">
        <f>-(Доходы!D9+Источники!E18)</f>
        <v>-3769.3</v>
      </c>
      <c r="F25" s="78">
        <f>-(Доходы!E9+Источники!F18)</f>
        <v>-2866.3</v>
      </c>
      <c r="G25" s="72">
        <f t="shared" si="1"/>
        <v>-12237.599999999999</v>
      </c>
    </row>
    <row r="26" spans="1:7">
      <c r="A26" s="224"/>
      <c r="B26" s="76" t="s">
        <v>504</v>
      </c>
      <c r="C26" s="77" t="s">
        <v>505</v>
      </c>
      <c r="D26" s="78">
        <f>D27</f>
        <v>5619.6407900000004</v>
      </c>
      <c r="E26" s="78">
        <f t="shared" ref="E26:F28" si="10">E27</f>
        <v>3887.5407900000005</v>
      </c>
      <c r="F26" s="78">
        <f t="shared" si="10"/>
        <v>3044.5727900000002</v>
      </c>
      <c r="G26" s="72">
        <f t="shared" si="1"/>
        <v>12551.754370000001</v>
      </c>
    </row>
    <row r="27" spans="1:7">
      <c r="A27" s="224"/>
      <c r="B27" s="80" t="s">
        <v>629</v>
      </c>
      <c r="C27" s="77" t="s">
        <v>628</v>
      </c>
      <c r="D27" s="78">
        <f>D28</f>
        <v>5619.6407900000004</v>
      </c>
      <c r="E27" s="78">
        <f t="shared" si="10"/>
        <v>3887.5407900000005</v>
      </c>
      <c r="F27" s="78">
        <f t="shared" si="10"/>
        <v>3044.5727900000002</v>
      </c>
      <c r="G27" s="72">
        <f t="shared" si="1"/>
        <v>12551.754370000001</v>
      </c>
    </row>
    <row r="28" spans="1:7">
      <c r="A28" s="224"/>
      <c r="B28" s="80" t="s">
        <v>634</v>
      </c>
      <c r="C28" s="77" t="s">
        <v>631</v>
      </c>
      <c r="D28" s="78">
        <f>D29</f>
        <v>5619.6407900000004</v>
      </c>
      <c r="E28" s="78">
        <f t="shared" si="10"/>
        <v>3887.5407900000005</v>
      </c>
      <c r="F28" s="78">
        <f t="shared" si="10"/>
        <v>3044.5727900000002</v>
      </c>
      <c r="G28" s="72">
        <f t="shared" si="1"/>
        <v>12551.754370000001</v>
      </c>
    </row>
    <row r="29" spans="1:7" ht="25.5">
      <c r="A29" s="224"/>
      <c r="B29" s="76" t="s">
        <v>633</v>
      </c>
      <c r="C29" s="77" t="s">
        <v>506</v>
      </c>
      <c r="D29" s="78">
        <f>Ведомственная!G10+Источники!D20</f>
        <v>5619.6407900000004</v>
      </c>
      <c r="E29" s="78">
        <f>Ведомственная!H10+Источники!E20+91.1</f>
        <v>3887.5407900000005</v>
      </c>
      <c r="F29" s="78">
        <f>Ведомственная!I10+Источники!F20+137.132</f>
        <v>3044.5727900000002</v>
      </c>
      <c r="G29" s="72">
        <f t="shared" si="1"/>
        <v>12551.754370000001</v>
      </c>
    </row>
    <row r="30" spans="1:7" ht="25.5">
      <c r="A30" s="224">
        <v>4</v>
      </c>
      <c r="B30" s="73" t="s">
        <v>507</v>
      </c>
      <c r="C30" s="74" t="s">
        <v>508</v>
      </c>
      <c r="D30" s="75">
        <f>D31</f>
        <v>0</v>
      </c>
      <c r="E30" s="75">
        <f t="shared" ref="E30:F30" si="11">E31</f>
        <v>0</v>
      </c>
      <c r="F30" s="75">
        <f t="shared" si="11"/>
        <v>0</v>
      </c>
      <c r="G30" s="72">
        <f t="shared" si="1"/>
        <v>0</v>
      </c>
    </row>
    <row r="31" spans="1:7" ht="25.5">
      <c r="A31" s="224"/>
      <c r="B31" s="73" t="s">
        <v>509</v>
      </c>
      <c r="C31" s="74" t="s">
        <v>510</v>
      </c>
      <c r="D31" s="75">
        <f>D32+D35</f>
        <v>0</v>
      </c>
      <c r="E31" s="75">
        <f t="shared" ref="E31:F31" si="12">E32+E35</f>
        <v>0</v>
      </c>
      <c r="F31" s="75">
        <f t="shared" si="12"/>
        <v>0</v>
      </c>
      <c r="G31" s="72">
        <f t="shared" si="1"/>
        <v>0</v>
      </c>
    </row>
    <row r="32" spans="1:7" ht="25.5">
      <c r="A32" s="224"/>
      <c r="B32" s="76" t="s">
        <v>511</v>
      </c>
      <c r="C32" s="77" t="s">
        <v>512</v>
      </c>
      <c r="D32" s="78">
        <f>D33</f>
        <v>0</v>
      </c>
      <c r="E32" s="78">
        <f t="shared" ref="E32:F33" si="13">E33</f>
        <v>0</v>
      </c>
      <c r="F32" s="78">
        <f t="shared" si="13"/>
        <v>0</v>
      </c>
      <c r="G32" s="72">
        <f t="shared" si="1"/>
        <v>0</v>
      </c>
    </row>
    <row r="33" spans="1:7" ht="38.25">
      <c r="A33" s="224"/>
      <c r="B33" s="76" t="s">
        <v>627</v>
      </c>
      <c r="C33" s="77" t="s">
        <v>626</v>
      </c>
      <c r="D33" s="78">
        <f>D34</f>
        <v>0</v>
      </c>
      <c r="E33" s="78">
        <f t="shared" si="13"/>
        <v>0</v>
      </c>
      <c r="F33" s="78">
        <f t="shared" si="13"/>
        <v>0</v>
      </c>
      <c r="G33" s="72">
        <f t="shared" si="1"/>
        <v>0</v>
      </c>
    </row>
    <row r="34" spans="1:7" ht="51">
      <c r="A34" s="224"/>
      <c r="B34" s="76" t="s">
        <v>513</v>
      </c>
      <c r="C34" s="77" t="s">
        <v>649</v>
      </c>
      <c r="D34" s="79"/>
      <c r="E34" s="79"/>
      <c r="F34" s="79"/>
      <c r="G34" s="72">
        <f t="shared" si="1"/>
        <v>0</v>
      </c>
    </row>
    <row r="35" spans="1:7" ht="25.5">
      <c r="A35" s="224"/>
      <c r="B35" s="76" t="s">
        <v>514</v>
      </c>
      <c r="C35" s="77" t="s">
        <v>515</v>
      </c>
      <c r="D35" s="78">
        <f>D36</f>
        <v>0</v>
      </c>
      <c r="E35" s="78">
        <f t="shared" ref="E35:F36" si="14">E36</f>
        <v>0</v>
      </c>
      <c r="F35" s="78">
        <f t="shared" si="14"/>
        <v>0</v>
      </c>
      <c r="G35" s="72">
        <f t="shared" si="1"/>
        <v>0</v>
      </c>
    </row>
    <row r="36" spans="1:7" ht="38.25">
      <c r="A36" s="224"/>
      <c r="B36" s="76" t="s">
        <v>625</v>
      </c>
      <c r="C36" s="77" t="s">
        <v>624</v>
      </c>
      <c r="D36" s="78">
        <f>D37</f>
        <v>0</v>
      </c>
      <c r="E36" s="78">
        <f t="shared" si="14"/>
        <v>0</v>
      </c>
      <c r="F36" s="78">
        <f t="shared" si="14"/>
        <v>0</v>
      </c>
      <c r="G36" s="72">
        <f t="shared" si="1"/>
        <v>0</v>
      </c>
    </row>
    <row r="37" spans="1:7" ht="51">
      <c r="A37" s="224"/>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3" t="s">
        <v>857</v>
      </c>
      <c r="B2" s="263"/>
      <c r="C2" s="263"/>
      <c r="D2" s="263"/>
      <c r="E2" s="263"/>
      <c r="F2" s="263"/>
      <c r="G2" s="263"/>
      <c r="H2" s="263"/>
      <c r="I2" s="263"/>
      <c r="J2" s="263"/>
      <c r="K2" s="263"/>
    </row>
    <row r="3" spans="1:11" ht="13.5" thickBot="1">
      <c r="A3" s="41"/>
      <c r="B3" s="41"/>
      <c r="C3" s="41"/>
      <c r="D3" s="41"/>
      <c r="E3" s="41"/>
      <c r="F3" s="264"/>
      <c r="G3" s="264"/>
      <c r="H3" s="41"/>
      <c r="I3" s="42"/>
      <c r="J3" s="43"/>
      <c r="K3" s="43"/>
    </row>
    <row r="4" spans="1:11" ht="13.5" thickBot="1">
      <c r="A4" s="265" t="s">
        <v>666</v>
      </c>
      <c r="B4" s="267" t="s">
        <v>667</v>
      </c>
      <c r="C4" s="270" t="s">
        <v>668</v>
      </c>
      <c r="D4" s="272" t="s">
        <v>669</v>
      </c>
      <c r="E4" s="272"/>
      <c r="F4" s="272"/>
      <c r="G4" s="272"/>
      <c r="H4" s="272"/>
      <c r="I4" s="272"/>
      <c r="J4" s="272"/>
      <c r="K4" s="272"/>
    </row>
    <row r="5" spans="1:11" ht="13.5" thickBot="1">
      <c r="A5" s="266"/>
      <c r="B5" s="268"/>
      <c r="C5" s="271"/>
      <c r="D5" s="273" t="s">
        <v>670</v>
      </c>
      <c r="E5" s="273"/>
      <c r="F5" s="273"/>
      <c r="G5" s="273"/>
      <c r="H5" s="273"/>
      <c r="I5" s="273"/>
      <c r="J5" s="273"/>
      <c r="K5" s="273"/>
    </row>
    <row r="6" spans="1:11" ht="13.5" thickBot="1">
      <c r="A6" s="266"/>
      <c r="B6" s="269"/>
      <c r="C6" s="271"/>
      <c r="D6" s="273" t="s">
        <v>671</v>
      </c>
      <c r="E6" s="273"/>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4" t="s">
        <v>672</v>
      </c>
      <c r="B8" s="275" t="s">
        <v>858</v>
      </c>
      <c r="C8" s="276" t="s">
        <v>859</v>
      </c>
      <c r="D8" s="44" t="s">
        <v>671</v>
      </c>
      <c r="E8" s="50">
        <f>E13+E38+E53+E68</f>
        <v>20816.952557085551</v>
      </c>
      <c r="F8" s="50">
        <f t="shared" ref="F8:K8" si="0">F13+F38+F53+F68</f>
        <v>5619.6407899999995</v>
      </c>
      <c r="G8" s="50">
        <f t="shared" si="0"/>
        <v>3705.2747900000004</v>
      </c>
      <c r="H8" s="50">
        <f t="shared" si="0"/>
        <v>2770.2587900000003</v>
      </c>
      <c r="I8" s="50">
        <f t="shared" si="0"/>
        <v>2751.0986352999998</v>
      </c>
      <c r="J8" s="50">
        <f t="shared" si="0"/>
        <v>2904.2417731474998</v>
      </c>
      <c r="K8" s="50">
        <f t="shared" si="0"/>
        <v>3066.4377786380501</v>
      </c>
    </row>
    <row r="9" spans="1:11" ht="26.25" thickBot="1">
      <c r="A9" s="274"/>
      <c r="B9" s="275"/>
      <c r="C9" s="276"/>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4"/>
      <c r="B10" s="275"/>
      <c r="C10" s="276"/>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4"/>
      <c r="B11" s="275"/>
      <c r="C11" s="276"/>
      <c r="D11" s="44" t="s">
        <v>675</v>
      </c>
      <c r="E11" s="50">
        <f t="shared" si="1"/>
        <v>20816.952557085551</v>
      </c>
      <c r="F11" s="50">
        <f t="shared" si="1"/>
        <v>5619.6407899999995</v>
      </c>
      <c r="G11" s="50">
        <f t="shared" si="1"/>
        <v>3705.2747900000004</v>
      </c>
      <c r="H11" s="50">
        <f t="shared" si="1"/>
        <v>2770.2587900000003</v>
      </c>
      <c r="I11" s="50">
        <f t="shared" si="1"/>
        <v>2751.0986352999998</v>
      </c>
      <c r="J11" s="50">
        <f t="shared" si="1"/>
        <v>2904.2417731474998</v>
      </c>
      <c r="K11" s="50">
        <f t="shared" si="1"/>
        <v>3066.4377786380501</v>
      </c>
    </row>
    <row r="12" spans="1:11" ht="26.25" thickBot="1">
      <c r="A12" s="274"/>
      <c r="B12" s="275"/>
      <c r="C12" s="276"/>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4" t="s">
        <v>677</v>
      </c>
      <c r="B13" s="275" t="s">
        <v>678</v>
      </c>
      <c r="C13" s="276" t="s">
        <v>860</v>
      </c>
      <c r="D13" s="44" t="s">
        <v>671</v>
      </c>
      <c r="E13" s="51">
        <f>E18+E23+E28+E33</f>
        <v>18306.587738894752</v>
      </c>
      <c r="F13" s="51">
        <f t="shared" ref="F13:K13" si="2">F18+F23+F28+F33</f>
        <v>3577.0904999999998</v>
      </c>
      <c r="G13" s="51">
        <f t="shared" si="2"/>
        <v>3619.6340000000005</v>
      </c>
      <c r="H13" s="51">
        <f t="shared" si="2"/>
        <v>2684.6180000000004</v>
      </c>
      <c r="I13" s="51">
        <f t="shared" si="2"/>
        <v>2659.46299</v>
      </c>
      <c r="J13" s="51">
        <f t="shared" si="2"/>
        <v>2805.73345445</v>
      </c>
      <c r="K13" s="51">
        <f t="shared" si="2"/>
        <v>2960.04879444475</v>
      </c>
    </row>
    <row r="14" spans="1:11" ht="26.25" thickBot="1">
      <c r="A14" s="274"/>
      <c r="B14" s="275"/>
      <c r="C14" s="276"/>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4"/>
      <c r="B15" s="275"/>
      <c r="C15" s="276"/>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4"/>
      <c r="B16" s="275"/>
      <c r="C16" s="276"/>
      <c r="D16" s="44" t="s">
        <v>675</v>
      </c>
      <c r="E16" s="51">
        <f t="shared" si="3"/>
        <v>18306.587738894752</v>
      </c>
      <c r="F16" s="51">
        <f t="shared" si="3"/>
        <v>3577.0904999999998</v>
      </c>
      <c r="G16" s="51">
        <f t="shared" si="3"/>
        <v>3619.6340000000005</v>
      </c>
      <c r="H16" s="51">
        <f t="shared" si="3"/>
        <v>2684.6180000000004</v>
      </c>
      <c r="I16" s="51">
        <f t="shared" si="3"/>
        <v>2659.46299</v>
      </c>
      <c r="J16" s="51">
        <f t="shared" si="3"/>
        <v>2805.73345445</v>
      </c>
      <c r="K16" s="51">
        <f t="shared" si="3"/>
        <v>2960.04879444475</v>
      </c>
    </row>
    <row r="17" spans="1:11" ht="26.25" thickBot="1">
      <c r="A17" s="274"/>
      <c r="B17" s="275"/>
      <c r="C17" s="276"/>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4" t="s">
        <v>679</v>
      </c>
      <c r="B18" s="275" t="s">
        <v>680</v>
      </c>
      <c r="C18" s="276" t="s">
        <v>859</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74"/>
      <c r="B19" s="275"/>
      <c r="C19" s="276"/>
      <c r="D19" s="44" t="s">
        <v>673</v>
      </c>
      <c r="E19" s="52">
        <f>F19+G19+H19+I19+J19+K19</f>
        <v>0</v>
      </c>
      <c r="F19" s="52"/>
      <c r="G19" s="53"/>
      <c r="H19" s="53"/>
      <c r="I19" s="54"/>
      <c r="J19" s="54"/>
      <c r="K19" s="54"/>
    </row>
    <row r="20" spans="1:11" ht="13.5" thickBot="1">
      <c r="A20" s="274"/>
      <c r="B20" s="275"/>
      <c r="C20" s="276"/>
      <c r="D20" s="44" t="s">
        <v>674</v>
      </c>
      <c r="E20" s="52">
        <f>F20+G20+H20+I20+J20+K20</f>
        <v>0</v>
      </c>
      <c r="F20" s="52"/>
      <c r="G20" s="53"/>
      <c r="H20" s="53"/>
      <c r="I20" s="54"/>
      <c r="J20" s="54"/>
      <c r="K20" s="54"/>
    </row>
    <row r="21" spans="1:11" ht="13.5" thickBot="1">
      <c r="A21" s="274"/>
      <c r="B21" s="275"/>
      <c r="C21" s="276"/>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74"/>
      <c r="B22" s="275"/>
      <c r="C22" s="276"/>
      <c r="D22" s="44" t="s">
        <v>676</v>
      </c>
      <c r="E22" s="52">
        <f>F22+G22+H22+I22+J22+K22</f>
        <v>0</v>
      </c>
      <c r="F22" s="52"/>
      <c r="G22" s="53"/>
      <c r="H22" s="53"/>
      <c r="I22" s="54"/>
      <c r="J22" s="54"/>
      <c r="K22" s="54"/>
    </row>
    <row r="23" spans="1:11" ht="17.25" customHeight="1" thickBot="1">
      <c r="A23" s="277" t="s">
        <v>681</v>
      </c>
      <c r="B23" s="275" t="s">
        <v>682</v>
      </c>
      <c r="C23" s="276" t="s">
        <v>859</v>
      </c>
      <c r="D23" s="44" t="s">
        <v>671</v>
      </c>
      <c r="E23" s="52">
        <f>E24+E25+E26+E27</f>
        <v>1139.3364999999999</v>
      </c>
      <c r="F23" s="52">
        <f t="shared" ref="F23:K23" si="5">F24+F25+F26+F27</f>
        <v>825.73649999999998</v>
      </c>
      <c r="G23" s="52">
        <f t="shared" si="5"/>
        <v>149.80000000000001</v>
      </c>
      <c r="H23" s="52">
        <f t="shared" si="5"/>
        <v>163.79999999999998</v>
      </c>
      <c r="I23" s="52">
        <f t="shared" si="5"/>
        <v>0</v>
      </c>
      <c r="J23" s="52">
        <f t="shared" si="5"/>
        <v>0</v>
      </c>
      <c r="K23" s="52">
        <f t="shared" si="5"/>
        <v>0</v>
      </c>
    </row>
    <row r="24" spans="1:11" ht="26.25" thickBot="1">
      <c r="A24" s="278"/>
      <c r="B24" s="275"/>
      <c r="C24" s="276"/>
      <c r="D24" s="44" t="s">
        <v>673</v>
      </c>
      <c r="E24" s="52">
        <f>F24+G24+H24+I24+J24+K24</f>
        <v>0</v>
      </c>
      <c r="F24" s="52"/>
      <c r="G24" s="53"/>
      <c r="H24" s="53"/>
      <c r="I24" s="52"/>
      <c r="J24" s="52"/>
      <c r="K24" s="52"/>
    </row>
    <row r="25" spans="1:11" ht="13.5" thickBot="1">
      <c r="A25" s="278"/>
      <c r="B25" s="275"/>
      <c r="C25" s="276"/>
      <c r="D25" s="44" t="s">
        <v>674</v>
      </c>
      <c r="E25" s="52">
        <f>F25+G25+H25+I25+J25+K25</f>
        <v>0</v>
      </c>
      <c r="F25" s="52"/>
      <c r="G25" s="53"/>
      <c r="H25" s="53"/>
      <c r="I25" s="54"/>
      <c r="J25" s="54"/>
      <c r="K25" s="54"/>
    </row>
    <row r="26" spans="1:11" ht="13.5" thickBot="1">
      <c r="A26" s="278"/>
      <c r="B26" s="275"/>
      <c r="C26" s="276"/>
      <c r="D26" s="44" t="s">
        <v>675</v>
      </c>
      <c r="E26" s="52">
        <f>F26+G26+H26+I26+J26+K26</f>
        <v>1139.3364999999999</v>
      </c>
      <c r="F26" s="52">
        <f>Программная!F23</f>
        <v>825.73649999999998</v>
      </c>
      <c r="G26" s="52">
        <f>Программная!G23</f>
        <v>149.80000000000001</v>
      </c>
      <c r="H26" s="52">
        <f>Программная!H23</f>
        <v>163.79999999999998</v>
      </c>
      <c r="I26" s="52"/>
      <c r="J26" s="52"/>
      <c r="K26" s="52"/>
    </row>
    <row r="27" spans="1:11" ht="26.25" thickBot="1">
      <c r="A27" s="279"/>
      <c r="B27" s="275"/>
      <c r="C27" s="276"/>
      <c r="D27" s="44" t="s">
        <v>676</v>
      </c>
      <c r="E27" s="52">
        <f>F27+G27+H27+I27+J27+K27</f>
        <v>0</v>
      </c>
      <c r="F27" s="52"/>
      <c r="G27" s="53"/>
      <c r="H27" s="53"/>
      <c r="I27" s="54"/>
      <c r="J27" s="54"/>
      <c r="K27" s="54"/>
    </row>
    <row r="28" spans="1:11" ht="17.25" customHeight="1" thickBot="1">
      <c r="A28" s="277" t="s">
        <v>683</v>
      </c>
      <c r="B28" s="275" t="s">
        <v>684</v>
      </c>
      <c r="C28" s="276" t="s">
        <v>859</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78"/>
      <c r="B29" s="275"/>
      <c r="C29" s="276"/>
      <c r="D29" s="44" t="s">
        <v>673</v>
      </c>
      <c r="E29" s="52">
        <f>F29+G29+H29+I29+J29+K29</f>
        <v>0</v>
      </c>
      <c r="F29" s="52"/>
      <c r="G29" s="53"/>
      <c r="H29" s="53"/>
      <c r="I29" s="54"/>
      <c r="J29" s="54"/>
      <c r="K29" s="54"/>
    </row>
    <row r="30" spans="1:11" ht="13.5" thickBot="1">
      <c r="A30" s="278"/>
      <c r="B30" s="275"/>
      <c r="C30" s="276"/>
      <c r="D30" s="44" t="s">
        <v>674</v>
      </c>
      <c r="E30" s="52">
        <f>F30+G30+H30+I30+J30+K30</f>
        <v>0</v>
      </c>
      <c r="F30" s="52"/>
      <c r="G30" s="53"/>
      <c r="H30" s="53"/>
      <c r="I30" s="54"/>
      <c r="J30" s="54"/>
      <c r="K30" s="54"/>
    </row>
    <row r="31" spans="1:11" ht="13.5" thickBot="1">
      <c r="A31" s="278"/>
      <c r="B31" s="275"/>
      <c r="C31" s="276"/>
      <c r="D31" s="44" t="s">
        <v>675</v>
      </c>
      <c r="E31" s="52">
        <f>F31+G31+H31+I31+J31+K31</f>
        <v>15</v>
      </c>
      <c r="F31" s="52">
        <f>Программная!F39</f>
        <v>15</v>
      </c>
      <c r="G31" s="52">
        <f>Программная!G39</f>
        <v>0</v>
      </c>
      <c r="H31" s="52">
        <f>Программная!H39</f>
        <v>0</v>
      </c>
      <c r="I31" s="52"/>
      <c r="J31" s="52"/>
      <c r="K31" s="52"/>
    </row>
    <row r="32" spans="1:11" ht="26.25" thickBot="1">
      <c r="A32" s="279"/>
      <c r="B32" s="275"/>
      <c r="C32" s="276"/>
      <c r="D32" s="44" t="s">
        <v>676</v>
      </c>
      <c r="E32" s="52">
        <f>F32+G32+H32+I32+J32+K32</f>
        <v>0</v>
      </c>
      <c r="F32" s="52"/>
      <c r="G32" s="53"/>
      <c r="H32" s="53"/>
      <c r="I32" s="54"/>
      <c r="J32" s="54"/>
      <c r="K32" s="54"/>
    </row>
    <row r="33" spans="1:11" ht="17.25" customHeight="1" thickBot="1">
      <c r="A33" s="277" t="s">
        <v>685</v>
      </c>
      <c r="B33" s="275" t="s">
        <v>686</v>
      </c>
      <c r="C33" s="276" t="s">
        <v>859</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78"/>
      <c r="B34" s="275"/>
      <c r="C34" s="276"/>
      <c r="D34" s="44" t="s">
        <v>673</v>
      </c>
      <c r="E34" s="52">
        <f>F34+G34+H34+I34+J34+K34</f>
        <v>0</v>
      </c>
      <c r="F34" s="52"/>
      <c r="G34" s="53"/>
      <c r="H34" s="53"/>
      <c r="I34" s="54"/>
      <c r="J34" s="54"/>
      <c r="K34" s="54"/>
    </row>
    <row r="35" spans="1:11" ht="13.5" thickBot="1">
      <c r="A35" s="278"/>
      <c r="B35" s="275"/>
      <c r="C35" s="276"/>
      <c r="D35" s="44" t="s">
        <v>674</v>
      </c>
      <c r="E35" s="52">
        <f>F35+G35+H35+I35+J35+K35</f>
        <v>0</v>
      </c>
      <c r="F35" s="52"/>
      <c r="G35" s="53"/>
      <c r="H35" s="53"/>
      <c r="I35" s="54"/>
      <c r="J35" s="54"/>
      <c r="K35" s="54"/>
    </row>
    <row r="36" spans="1:11" ht="13.5" thickBot="1">
      <c r="A36" s="278"/>
      <c r="B36" s="275"/>
      <c r="C36" s="276"/>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79"/>
      <c r="B37" s="275"/>
      <c r="C37" s="276"/>
      <c r="D37" s="44" t="s">
        <v>676</v>
      </c>
      <c r="E37" s="52">
        <f>F37+G37+H37+I37+J37+K37</f>
        <v>0</v>
      </c>
      <c r="F37" s="52"/>
      <c r="G37" s="53"/>
      <c r="H37" s="53"/>
      <c r="I37" s="54"/>
      <c r="J37" s="54"/>
      <c r="K37" s="54"/>
    </row>
    <row r="38" spans="1:11" ht="17.25" customHeight="1" thickBot="1">
      <c r="A38" s="274" t="s">
        <v>687</v>
      </c>
      <c r="B38" s="275" t="s">
        <v>688</v>
      </c>
      <c r="C38" s="276" t="s">
        <v>859</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74"/>
      <c r="B39" s="275"/>
      <c r="C39" s="276"/>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4"/>
      <c r="B40" s="275"/>
      <c r="C40" s="276"/>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4"/>
      <c r="B41" s="275"/>
      <c r="C41" s="276"/>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74"/>
      <c r="B42" s="275"/>
      <c r="C42" s="276"/>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4" t="s">
        <v>689</v>
      </c>
      <c r="B43" s="277" t="s">
        <v>703</v>
      </c>
      <c r="C43" s="276" t="s">
        <v>859</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74"/>
      <c r="B44" s="278"/>
      <c r="C44" s="276"/>
      <c r="D44" s="44" t="s">
        <v>673</v>
      </c>
      <c r="E44" s="52">
        <f>F44+G44+H44+I44+J44+K44</f>
        <v>0</v>
      </c>
      <c r="F44" s="52"/>
      <c r="G44" s="53"/>
      <c r="H44" s="53"/>
      <c r="I44" s="54"/>
      <c r="J44" s="54"/>
      <c r="K44" s="54"/>
    </row>
    <row r="45" spans="1:11" ht="13.5" thickBot="1">
      <c r="A45" s="274"/>
      <c r="B45" s="278"/>
      <c r="C45" s="276"/>
      <c r="D45" s="44" t="s">
        <v>674</v>
      </c>
      <c r="E45" s="52">
        <f>F45+G45+H45+I45+J45+K45</f>
        <v>0</v>
      </c>
      <c r="F45" s="52"/>
      <c r="G45" s="53"/>
      <c r="H45" s="53"/>
      <c r="I45" s="54"/>
      <c r="J45" s="54"/>
      <c r="K45" s="54"/>
    </row>
    <row r="46" spans="1:11" ht="13.5" thickBot="1">
      <c r="A46" s="274"/>
      <c r="B46" s="278"/>
      <c r="C46" s="276"/>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74"/>
      <c r="B47" s="279"/>
      <c r="C47" s="276"/>
      <c r="D47" s="44" t="s">
        <v>676</v>
      </c>
      <c r="E47" s="52">
        <f>F47+G47+H47+I47+J47+K47</f>
        <v>0</v>
      </c>
      <c r="F47" s="52"/>
      <c r="G47" s="53"/>
      <c r="H47" s="53"/>
      <c r="I47" s="54"/>
      <c r="J47" s="54"/>
      <c r="K47" s="54"/>
    </row>
    <row r="48" spans="1:11" ht="17.25" customHeight="1" thickBot="1">
      <c r="A48" s="277" t="s">
        <v>690</v>
      </c>
      <c r="B48" s="277" t="s">
        <v>662</v>
      </c>
      <c r="C48" s="276" t="s">
        <v>859</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8"/>
      <c r="B49" s="278"/>
      <c r="C49" s="276"/>
      <c r="D49" s="44" t="s">
        <v>673</v>
      </c>
      <c r="E49" s="52">
        <f>F49+G49+H49+I49+J49+K49</f>
        <v>0</v>
      </c>
      <c r="F49" s="52"/>
      <c r="G49" s="53"/>
      <c r="H49" s="53"/>
      <c r="I49" s="54"/>
      <c r="J49" s="54"/>
      <c r="K49" s="54"/>
    </row>
    <row r="50" spans="1:11" ht="13.5" thickBot="1">
      <c r="A50" s="278"/>
      <c r="B50" s="278"/>
      <c r="C50" s="276"/>
      <c r="D50" s="44" t="s">
        <v>674</v>
      </c>
      <c r="E50" s="52">
        <f>F50+G50+H50+I50+J50+K50</f>
        <v>0</v>
      </c>
      <c r="F50" s="52"/>
      <c r="G50" s="53"/>
      <c r="H50" s="53"/>
      <c r="I50" s="54"/>
      <c r="J50" s="54"/>
      <c r="K50" s="54"/>
    </row>
    <row r="51" spans="1:11" ht="13.5" thickBot="1">
      <c r="A51" s="278"/>
      <c r="B51" s="278"/>
      <c r="C51" s="276"/>
      <c r="D51" s="44" t="s">
        <v>675</v>
      </c>
      <c r="E51" s="52">
        <f>F51+G51+H51+I51+J51+K51</f>
        <v>0</v>
      </c>
      <c r="F51" s="52">
        <f>Программная!F74</f>
        <v>0</v>
      </c>
      <c r="G51" s="52">
        <f>Программная!G74</f>
        <v>0</v>
      </c>
      <c r="H51" s="52">
        <f>Программная!H74</f>
        <v>0</v>
      </c>
      <c r="I51" s="54"/>
      <c r="J51" s="54"/>
      <c r="K51" s="54"/>
    </row>
    <row r="52" spans="1:11" ht="26.25" thickBot="1">
      <c r="A52" s="279"/>
      <c r="B52" s="279"/>
      <c r="C52" s="276"/>
      <c r="D52" s="44" t="s">
        <v>676</v>
      </c>
      <c r="E52" s="52">
        <f>F52+G52+H52+I52+J52+K52</f>
        <v>0</v>
      </c>
      <c r="F52" s="52"/>
      <c r="G52" s="53"/>
      <c r="H52" s="53"/>
      <c r="I52" s="54"/>
      <c r="J52" s="54"/>
      <c r="K52" s="54"/>
    </row>
    <row r="53" spans="1:11" ht="17.25" customHeight="1" thickBot="1">
      <c r="A53" s="274" t="s">
        <v>691</v>
      </c>
      <c r="B53" s="275" t="s">
        <v>692</v>
      </c>
      <c r="C53" s="276" t="s">
        <v>859</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74"/>
      <c r="B54" s="275"/>
      <c r="C54" s="276"/>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4"/>
      <c r="B55" s="275"/>
      <c r="C55" s="276"/>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4"/>
      <c r="B56" s="275"/>
      <c r="C56" s="276"/>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74"/>
      <c r="B57" s="275"/>
      <c r="C57" s="276"/>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4" t="s">
        <v>693</v>
      </c>
      <c r="B58" s="275" t="s">
        <v>694</v>
      </c>
      <c r="C58" s="276" t="s">
        <v>859</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74"/>
      <c r="B59" s="275"/>
      <c r="C59" s="276"/>
      <c r="D59" s="44" t="s">
        <v>673</v>
      </c>
      <c r="E59" s="52">
        <f>F59+G59+H59+I59+J59+K59</f>
        <v>0</v>
      </c>
      <c r="F59" s="52"/>
      <c r="G59" s="53"/>
      <c r="H59" s="53"/>
      <c r="I59" s="54"/>
      <c r="J59" s="54"/>
      <c r="K59" s="54"/>
    </row>
    <row r="60" spans="1:11" ht="13.5" thickBot="1">
      <c r="A60" s="274"/>
      <c r="B60" s="275"/>
      <c r="C60" s="276"/>
      <c r="D60" s="44" t="s">
        <v>674</v>
      </c>
      <c r="E60" s="52">
        <f>F60+G60+H60+I60+J60+K60</f>
        <v>0</v>
      </c>
      <c r="F60" s="52"/>
      <c r="G60" s="53"/>
      <c r="H60" s="53"/>
      <c r="I60" s="54"/>
      <c r="J60" s="54"/>
      <c r="K60" s="54"/>
    </row>
    <row r="61" spans="1:11" ht="13.5" thickBot="1">
      <c r="A61" s="274"/>
      <c r="B61" s="275"/>
      <c r="C61" s="276"/>
      <c r="D61" s="44" t="s">
        <v>675</v>
      </c>
      <c r="E61" s="52">
        <f>F61+G61+H61+I61+J61+K61</f>
        <v>10</v>
      </c>
      <c r="F61" s="52">
        <f>Программная!F78</f>
        <v>10</v>
      </c>
      <c r="G61" s="52">
        <f>Программная!G78</f>
        <v>0</v>
      </c>
      <c r="H61" s="52">
        <f>Программная!H78</f>
        <v>0</v>
      </c>
      <c r="I61" s="52"/>
      <c r="J61" s="52"/>
      <c r="K61" s="52"/>
    </row>
    <row r="62" spans="1:11" ht="26.25" thickBot="1">
      <c r="A62" s="274"/>
      <c r="B62" s="275"/>
      <c r="C62" s="276"/>
      <c r="D62" s="44" t="s">
        <v>676</v>
      </c>
      <c r="E62" s="52">
        <f>F62+G62+H62+I62+J62+K62</f>
        <v>0</v>
      </c>
      <c r="F62" s="52"/>
      <c r="G62" s="53"/>
      <c r="H62" s="53"/>
      <c r="I62" s="54"/>
      <c r="J62" s="54"/>
      <c r="K62" s="54"/>
    </row>
    <row r="63" spans="1:11" ht="17.25" customHeight="1" thickBot="1">
      <c r="A63" s="277" t="s">
        <v>695</v>
      </c>
      <c r="B63" s="275" t="s">
        <v>696</v>
      </c>
      <c r="C63" s="276" t="s">
        <v>859</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78"/>
      <c r="B64" s="275"/>
      <c r="C64" s="276"/>
      <c r="D64" s="44" t="s">
        <v>673</v>
      </c>
      <c r="E64" s="52">
        <f>F64+G64+H64+I64+J64+K64</f>
        <v>0</v>
      </c>
      <c r="F64" s="52"/>
      <c r="G64" s="53"/>
      <c r="H64" s="53"/>
      <c r="I64" s="54"/>
      <c r="J64" s="54"/>
      <c r="K64" s="54"/>
    </row>
    <row r="65" spans="1:11" ht="13.5" thickBot="1">
      <c r="A65" s="278"/>
      <c r="B65" s="275"/>
      <c r="C65" s="276"/>
      <c r="D65" s="44" t="s">
        <v>674</v>
      </c>
      <c r="E65" s="52">
        <f>F65+G65+H65+I65+J65+K65</f>
        <v>0</v>
      </c>
      <c r="F65" s="52"/>
      <c r="G65" s="53"/>
      <c r="H65" s="53"/>
      <c r="I65" s="54"/>
      <c r="J65" s="54"/>
      <c r="K65" s="54"/>
    </row>
    <row r="66" spans="1:11" ht="13.5" thickBot="1">
      <c r="A66" s="278"/>
      <c r="B66" s="275"/>
      <c r="C66" s="276"/>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79"/>
      <c r="B67" s="275"/>
      <c r="C67" s="276"/>
      <c r="D67" s="44" t="s">
        <v>676</v>
      </c>
      <c r="E67" s="52">
        <f>F67+G67+H67+I67+J67+K67</f>
        <v>0</v>
      </c>
      <c r="F67" s="52"/>
      <c r="G67" s="53"/>
      <c r="H67" s="53"/>
      <c r="I67" s="54"/>
      <c r="J67" s="54"/>
      <c r="K67" s="54"/>
    </row>
    <row r="68" spans="1:11" ht="17.25" customHeight="1" thickBot="1">
      <c r="A68" s="274" t="s">
        <v>697</v>
      </c>
      <c r="B68" s="275" t="s">
        <v>698</v>
      </c>
      <c r="C68" s="276" t="s">
        <v>859</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74"/>
      <c r="B69" s="275"/>
      <c r="C69" s="276"/>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4"/>
      <c r="B70" s="275"/>
      <c r="C70" s="276"/>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4"/>
      <c r="B71" s="275"/>
      <c r="C71" s="276"/>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74"/>
      <c r="B72" s="275"/>
      <c r="C72" s="276"/>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4" t="s">
        <v>699</v>
      </c>
      <c r="B73" s="275" t="s">
        <v>700</v>
      </c>
      <c r="C73" s="276" t="s">
        <v>859</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74"/>
      <c r="B74" s="275"/>
      <c r="C74" s="276"/>
      <c r="D74" s="44" t="s">
        <v>673</v>
      </c>
      <c r="E74" s="52">
        <f>F74+G74+H74+I74+J74+K74</f>
        <v>0</v>
      </c>
      <c r="F74" s="52"/>
      <c r="G74" s="53"/>
      <c r="H74" s="53"/>
      <c r="I74" s="54"/>
      <c r="J74" s="54"/>
      <c r="K74" s="54"/>
    </row>
    <row r="75" spans="1:11" ht="13.5" thickBot="1">
      <c r="A75" s="274"/>
      <c r="B75" s="275"/>
      <c r="C75" s="276"/>
      <c r="D75" s="44" t="s">
        <v>674</v>
      </c>
      <c r="E75" s="52">
        <f>F75+G75+H75+I75+J75+K75</f>
        <v>0</v>
      </c>
      <c r="F75" s="52"/>
      <c r="G75" s="53"/>
      <c r="H75" s="53"/>
      <c r="I75" s="54"/>
      <c r="J75" s="54"/>
      <c r="K75" s="54"/>
    </row>
    <row r="76" spans="1:11" ht="13.5" thickBot="1">
      <c r="A76" s="274"/>
      <c r="B76" s="275"/>
      <c r="C76" s="276"/>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74"/>
      <c r="B77" s="275"/>
      <c r="C77" s="276"/>
      <c r="D77" s="44" t="s">
        <v>676</v>
      </c>
      <c r="E77" s="52">
        <f>F77+G77+H77+I77+J77+K77</f>
        <v>0</v>
      </c>
      <c r="F77" s="52"/>
      <c r="G77" s="53"/>
      <c r="H77" s="53"/>
      <c r="I77" s="54"/>
      <c r="J77" s="54"/>
      <c r="K77" s="54"/>
    </row>
    <row r="78" spans="1:11" ht="17.25" customHeight="1" thickBot="1">
      <c r="A78" s="277" t="s">
        <v>701</v>
      </c>
      <c r="B78" s="275" t="s">
        <v>702</v>
      </c>
      <c r="C78" s="276" t="s">
        <v>859</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8"/>
      <c r="B79" s="275"/>
      <c r="C79" s="276"/>
      <c r="D79" s="44" t="s">
        <v>673</v>
      </c>
      <c r="E79" s="52">
        <f>F79+G79+H79+I79+J79+K79</f>
        <v>0</v>
      </c>
      <c r="F79" s="52"/>
      <c r="G79" s="53"/>
      <c r="H79" s="53"/>
      <c r="I79" s="54"/>
      <c r="J79" s="54"/>
      <c r="K79" s="54"/>
    </row>
    <row r="80" spans="1:11" ht="13.5" thickBot="1">
      <c r="A80" s="278"/>
      <c r="B80" s="275"/>
      <c r="C80" s="276"/>
      <c r="D80" s="44" t="s">
        <v>674</v>
      </c>
      <c r="E80" s="52">
        <f>F80+G80+H80+I80+J80+K80</f>
        <v>0</v>
      </c>
      <c r="F80" s="52"/>
      <c r="G80" s="53"/>
      <c r="H80" s="53"/>
      <c r="I80" s="54"/>
      <c r="J80" s="54"/>
      <c r="K80" s="54"/>
    </row>
    <row r="81" spans="1:11" ht="13.5" thickBot="1">
      <c r="A81" s="278"/>
      <c r="B81" s="275"/>
      <c r="C81" s="276"/>
      <c r="D81" s="44" t="s">
        <v>675</v>
      </c>
      <c r="E81" s="52">
        <f>F81+G81+H81+I81+J81+K81</f>
        <v>0</v>
      </c>
      <c r="F81" s="52">
        <f>Программная!F141</f>
        <v>0</v>
      </c>
      <c r="G81" s="52">
        <f>Программная!G141</f>
        <v>0</v>
      </c>
      <c r="H81" s="52">
        <f>Программная!H141</f>
        <v>0</v>
      </c>
      <c r="I81" s="52"/>
      <c r="J81" s="52"/>
      <c r="K81" s="52"/>
    </row>
    <row r="82" spans="1:11" ht="26.25" thickBot="1">
      <c r="A82" s="279"/>
      <c r="B82" s="275"/>
      <c r="C82" s="276"/>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0" t="s">
        <v>861</v>
      </c>
      <c r="B1" s="280"/>
      <c r="C1" s="280"/>
      <c r="D1" s="280"/>
      <c r="E1" s="280"/>
      <c r="F1" s="280"/>
      <c r="G1" s="280"/>
      <c r="H1" s="280"/>
      <c r="I1" s="280"/>
      <c r="J1" s="280"/>
      <c r="K1" s="280"/>
      <c r="L1" s="280"/>
    </row>
    <row r="2" spans="1:12" ht="16.5" thickBot="1">
      <c r="A2" s="280"/>
      <c r="B2" s="280"/>
      <c r="C2" s="280"/>
      <c r="D2" s="280"/>
      <c r="E2" s="280"/>
      <c r="F2" s="280"/>
      <c r="G2" s="280"/>
      <c r="H2" s="280"/>
      <c r="I2" s="280"/>
      <c r="J2" s="280"/>
      <c r="K2" s="280"/>
      <c r="L2" s="280"/>
    </row>
    <row r="3" spans="1:12" ht="15.75" thickBot="1">
      <c r="A3" s="281" t="s">
        <v>667</v>
      </c>
      <c r="B3" s="281" t="s">
        <v>705</v>
      </c>
      <c r="C3" s="281"/>
      <c r="D3" s="281" t="s">
        <v>706</v>
      </c>
      <c r="E3" s="281"/>
      <c r="F3" s="281" t="s">
        <v>707</v>
      </c>
      <c r="G3" s="281"/>
      <c r="H3" s="281"/>
      <c r="I3" s="281"/>
      <c r="J3" s="281"/>
      <c r="K3" s="281"/>
      <c r="L3" s="281" t="s">
        <v>708</v>
      </c>
    </row>
    <row r="4" spans="1:12" ht="27" thickBot="1">
      <c r="A4" s="281"/>
      <c r="B4" s="44" t="s">
        <v>709</v>
      </c>
      <c r="C4" s="46" t="s">
        <v>710</v>
      </c>
      <c r="D4" s="281"/>
      <c r="E4" s="281"/>
      <c r="F4" s="39">
        <v>2024</v>
      </c>
      <c r="G4" s="39">
        <v>2025</v>
      </c>
      <c r="H4" s="39">
        <v>2026</v>
      </c>
      <c r="I4" s="39">
        <v>2027</v>
      </c>
      <c r="J4" s="39">
        <v>2028</v>
      </c>
      <c r="K4" s="39">
        <v>2029</v>
      </c>
      <c r="L4" s="281"/>
    </row>
    <row r="5" spans="1:12" ht="15.75" thickBot="1">
      <c r="A5" s="46">
        <v>1</v>
      </c>
      <c r="B5" s="46">
        <v>2</v>
      </c>
      <c r="C5" s="46">
        <v>3</v>
      </c>
      <c r="D5" s="46">
        <v>4</v>
      </c>
      <c r="E5" s="46">
        <v>5</v>
      </c>
      <c r="F5" s="46">
        <v>6</v>
      </c>
      <c r="G5" s="46">
        <v>7</v>
      </c>
      <c r="H5" s="46">
        <v>8</v>
      </c>
      <c r="I5" s="46">
        <v>9</v>
      </c>
      <c r="J5" s="46">
        <v>10</v>
      </c>
      <c r="K5" s="46">
        <v>11</v>
      </c>
      <c r="L5" s="46">
        <v>12</v>
      </c>
    </row>
    <row r="6" spans="1:12" ht="15.75" thickBot="1">
      <c r="A6" s="282" t="s">
        <v>862</v>
      </c>
      <c r="B6" s="46" t="s">
        <v>711</v>
      </c>
      <c r="C6" s="46" t="s">
        <v>712</v>
      </c>
      <c r="D6" s="46" t="s">
        <v>713</v>
      </c>
      <c r="E6" s="47">
        <f>F6+G6+H6+I6+J6+K6</f>
        <v>20816.952557085551</v>
      </c>
      <c r="F6" s="48">
        <f>F11+F36+F51+F66</f>
        <v>5619.6407899999995</v>
      </c>
      <c r="G6" s="48">
        <f t="shared" ref="F6:K10" si="0">G11+G36+G51+G66</f>
        <v>3705.2747900000004</v>
      </c>
      <c r="H6" s="48">
        <f t="shared" si="0"/>
        <v>2770.2587900000003</v>
      </c>
      <c r="I6" s="48">
        <f t="shared" si="0"/>
        <v>2751.0986352999998</v>
      </c>
      <c r="J6" s="48">
        <f t="shared" si="0"/>
        <v>2904.2417731474998</v>
      </c>
      <c r="K6" s="48">
        <f t="shared" si="0"/>
        <v>3066.4377786380501</v>
      </c>
      <c r="L6" s="285" t="s">
        <v>714</v>
      </c>
    </row>
    <row r="7" spans="1:12" ht="27" thickBot="1">
      <c r="A7" s="283"/>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6"/>
    </row>
    <row r="8" spans="1:12" ht="27" thickBot="1">
      <c r="A8" s="283"/>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6"/>
    </row>
    <row r="9" spans="1:12" ht="27" thickBot="1">
      <c r="A9" s="283"/>
      <c r="B9" s="46" t="s">
        <v>711</v>
      </c>
      <c r="C9" s="46" t="s">
        <v>712</v>
      </c>
      <c r="D9" s="46" t="s">
        <v>715</v>
      </c>
      <c r="E9" s="47">
        <f t="shared" si="1"/>
        <v>20816.952557085551</v>
      </c>
      <c r="F9" s="48">
        <f t="shared" si="0"/>
        <v>5619.6407899999995</v>
      </c>
      <c r="G9" s="48">
        <f t="shared" si="0"/>
        <v>3705.2747900000004</v>
      </c>
      <c r="H9" s="48">
        <f t="shared" si="0"/>
        <v>2770.2587900000003</v>
      </c>
      <c r="I9" s="48">
        <f t="shared" si="0"/>
        <v>2751.0986352999998</v>
      </c>
      <c r="J9" s="48">
        <f t="shared" si="0"/>
        <v>2904.2417731474998</v>
      </c>
      <c r="K9" s="48">
        <f t="shared" si="0"/>
        <v>3066.4377786380501</v>
      </c>
      <c r="L9" s="286"/>
    </row>
    <row r="10" spans="1:12" ht="27" thickBot="1">
      <c r="A10" s="284"/>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7"/>
    </row>
    <row r="11" spans="1:12" ht="15.75" thickBot="1">
      <c r="A11" s="288" t="s">
        <v>717</v>
      </c>
      <c r="B11" s="46" t="s">
        <v>711</v>
      </c>
      <c r="C11" s="46" t="s">
        <v>712</v>
      </c>
      <c r="D11" s="46" t="s">
        <v>713</v>
      </c>
      <c r="E11" s="47">
        <f t="shared" si="1"/>
        <v>18306.587738894748</v>
      </c>
      <c r="F11" s="47">
        <f>F16+F21+F26+F31</f>
        <v>3577.0904999999998</v>
      </c>
      <c r="G11" s="47">
        <f t="shared" ref="F11:K15" si="2">G16+G21+G26+G31</f>
        <v>3619.6340000000005</v>
      </c>
      <c r="H11" s="47">
        <f t="shared" si="2"/>
        <v>2684.6180000000004</v>
      </c>
      <c r="I11" s="47">
        <f t="shared" si="2"/>
        <v>2659.46299</v>
      </c>
      <c r="J11" s="47">
        <f t="shared" si="2"/>
        <v>2805.73345445</v>
      </c>
      <c r="K11" s="47">
        <f t="shared" si="2"/>
        <v>2960.04879444475</v>
      </c>
      <c r="L11" s="291" t="s">
        <v>714</v>
      </c>
    </row>
    <row r="12" spans="1:12" ht="27" thickBot="1">
      <c r="A12" s="289"/>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1"/>
    </row>
    <row r="13" spans="1:12" ht="27" thickBot="1">
      <c r="A13" s="289"/>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1"/>
    </row>
    <row r="14" spans="1:12" ht="27" thickBot="1">
      <c r="A14" s="289"/>
      <c r="B14" s="46" t="s">
        <v>711</v>
      </c>
      <c r="C14" s="46" t="s">
        <v>712</v>
      </c>
      <c r="D14" s="46" t="s">
        <v>715</v>
      </c>
      <c r="E14" s="47">
        <f t="shared" si="1"/>
        <v>18306.587738894748</v>
      </c>
      <c r="F14" s="47">
        <f t="shared" si="2"/>
        <v>3577.0904999999998</v>
      </c>
      <c r="G14" s="47">
        <f t="shared" si="2"/>
        <v>3619.6340000000005</v>
      </c>
      <c r="H14" s="47">
        <f t="shared" si="2"/>
        <v>2684.6180000000004</v>
      </c>
      <c r="I14" s="47">
        <f t="shared" si="2"/>
        <v>2659.46299</v>
      </c>
      <c r="J14" s="47">
        <f t="shared" si="2"/>
        <v>2805.73345445</v>
      </c>
      <c r="K14" s="47">
        <f t="shared" si="2"/>
        <v>2960.04879444475</v>
      </c>
      <c r="L14" s="291"/>
    </row>
    <row r="15" spans="1:12" ht="27" thickBot="1">
      <c r="A15" s="290"/>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1"/>
    </row>
    <row r="16" spans="1:12" ht="15.75" thickBot="1">
      <c r="A16" s="288"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91" t="s">
        <v>714</v>
      </c>
    </row>
    <row r="17" spans="1:12" ht="27" thickBot="1">
      <c r="A17" s="289"/>
      <c r="B17" s="46" t="s">
        <v>711</v>
      </c>
      <c r="C17" s="46" t="s">
        <v>712</v>
      </c>
      <c r="D17" s="46" t="s">
        <v>673</v>
      </c>
      <c r="E17" s="47">
        <f t="shared" si="1"/>
        <v>0</v>
      </c>
      <c r="F17" s="47"/>
      <c r="G17" s="47"/>
      <c r="H17" s="47"/>
      <c r="I17" s="47"/>
      <c r="J17" s="47"/>
      <c r="K17" s="47"/>
      <c r="L17" s="291"/>
    </row>
    <row r="18" spans="1:12" ht="27" thickBot="1">
      <c r="A18" s="289"/>
      <c r="B18" s="46" t="s">
        <v>711</v>
      </c>
      <c r="C18" s="46" t="s">
        <v>712</v>
      </c>
      <c r="D18" s="46" t="s">
        <v>674</v>
      </c>
      <c r="E18" s="47">
        <f t="shared" si="1"/>
        <v>0</v>
      </c>
      <c r="F18" s="47"/>
      <c r="G18" s="47"/>
      <c r="H18" s="47"/>
      <c r="I18" s="47"/>
      <c r="J18" s="47"/>
      <c r="K18" s="47"/>
      <c r="L18" s="291"/>
    </row>
    <row r="19" spans="1:12" ht="27" thickBot="1">
      <c r="A19" s="289"/>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91"/>
    </row>
    <row r="20" spans="1:12" ht="27" thickBot="1">
      <c r="A20" s="290"/>
      <c r="B20" s="46" t="s">
        <v>711</v>
      </c>
      <c r="C20" s="46" t="s">
        <v>712</v>
      </c>
      <c r="D20" s="46" t="s">
        <v>716</v>
      </c>
      <c r="E20" s="47">
        <f t="shared" si="1"/>
        <v>0</v>
      </c>
      <c r="F20" s="47"/>
      <c r="G20" s="47"/>
      <c r="H20" s="47"/>
      <c r="I20" s="47"/>
      <c r="J20" s="47"/>
      <c r="K20" s="47"/>
      <c r="L20" s="291"/>
    </row>
    <row r="21" spans="1:12" ht="15.75" thickBot="1">
      <c r="A21" s="288" t="s">
        <v>719</v>
      </c>
      <c r="B21" s="46" t="s">
        <v>711</v>
      </c>
      <c r="C21" s="46" t="s">
        <v>712</v>
      </c>
      <c r="D21" s="46" t="s">
        <v>713</v>
      </c>
      <c r="E21" s="47">
        <f t="shared" si="1"/>
        <v>1139.3364999999999</v>
      </c>
      <c r="F21" s="49">
        <f>F22+F23+F24+F25</f>
        <v>825.73649999999998</v>
      </c>
      <c r="G21" s="49">
        <f t="shared" ref="G21:K21" si="4">G22+G23+G24+G25</f>
        <v>149.80000000000001</v>
      </c>
      <c r="H21" s="49">
        <f t="shared" si="4"/>
        <v>163.79999999999998</v>
      </c>
      <c r="I21" s="49">
        <f t="shared" si="4"/>
        <v>0</v>
      </c>
      <c r="J21" s="49">
        <f t="shared" si="4"/>
        <v>0</v>
      </c>
      <c r="K21" s="49">
        <f t="shared" si="4"/>
        <v>0</v>
      </c>
      <c r="L21" s="291" t="s">
        <v>714</v>
      </c>
    </row>
    <row r="22" spans="1:12" ht="27" thickBot="1">
      <c r="A22" s="289"/>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1"/>
    </row>
    <row r="23" spans="1:12" ht="27" thickBot="1">
      <c r="A23" s="289"/>
      <c r="B23" s="46" t="s">
        <v>711</v>
      </c>
      <c r="C23" s="46" t="s">
        <v>712</v>
      </c>
      <c r="D23" s="46" t="s">
        <v>674</v>
      </c>
      <c r="E23" s="47">
        <f t="shared" si="1"/>
        <v>0</v>
      </c>
      <c r="F23" s="47"/>
      <c r="G23" s="47"/>
      <c r="H23" s="47"/>
      <c r="I23" s="47"/>
      <c r="J23" s="47"/>
      <c r="K23" s="47"/>
      <c r="L23" s="291"/>
    </row>
    <row r="24" spans="1:12" ht="27" thickBot="1">
      <c r="A24" s="289"/>
      <c r="B24" s="46" t="s">
        <v>711</v>
      </c>
      <c r="C24" s="46" t="s">
        <v>712</v>
      </c>
      <c r="D24" s="46" t="s">
        <v>715</v>
      </c>
      <c r="E24" s="47">
        <f t="shared" si="1"/>
        <v>1139.3364999999999</v>
      </c>
      <c r="F24" s="47">
        <f>'Расходы по МП'!F26</f>
        <v>825.73649999999998</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91"/>
    </row>
    <row r="25" spans="1:12" ht="27" thickBot="1">
      <c r="A25" s="290"/>
      <c r="B25" s="46" t="s">
        <v>711</v>
      </c>
      <c r="C25" s="46" t="s">
        <v>712</v>
      </c>
      <c r="D25" s="46" t="s">
        <v>716</v>
      </c>
      <c r="E25" s="47">
        <f t="shared" si="1"/>
        <v>0</v>
      </c>
      <c r="F25" s="47"/>
      <c r="G25" s="47"/>
      <c r="H25" s="47"/>
      <c r="I25" s="47"/>
      <c r="J25" s="47"/>
      <c r="K25" s="47"/>
      <c r="L25" s="291"/>
    </row>
    <row r="26" spans="1:12" ht="15.75" thickBot="1">
      <c r="A26" s="288"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91" t="s">
        <v>714</v>
      </c>
    </row>
    <row r="27" spans="1:12" ht="27" thickBot="1">
      <c r="A27" s="289"/>
      <c r="B27" s="46" t="s">
        <v>711</v>
      </c>
      <c r="C27" s="46" t="s">
        <v>712</v>
      </c>
      <c r="D27" s="46" t="s">
        <v>673</v>
      </c>
      <c r="E27" s="47">
        <f t="shared" si="1"/>
        <v>0</v>
      </c>
      <c r="F27" s="47"/>
      <c r="G27" s="47"/>
      <c r="H27" s="47"/>
      <c r="I27" s="47"/>
      <c r="J27" s="47"/>
      <c r="K27" s="47"/>
      <c r="L27" s="291"/>
    </row>
    <row r="28" spans="1:12" ht="27" thickBot="1">
      <c r="A28" s="289"/>
      <c r="B28" s="46" t="s">
        <v>711</v>
      </c>
      <c r="C28" s="46" t="s">
        <v>712</v>
      </c>
      <c r="D28" s="46" t="s">
        <v>674</v>
      </c>
      <c r="E28" s="47">
        <f t="shared" si="1"/>
        <v>0</v>
      </c>
      <c r="F28" s="47"/>
      <c r="G28" s="47"/>
      <c r="H28" s="47"/>
      <c r="I28" s="47"/>
      <c r="J28" s="47"/>
      <c r="K28" s="47"/>
      <c r="L28" s="291"/>
    </row>
    <row r="29" spans="1:12" ht="27" thickBot="1">
      <c r="A29" s="289"/>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91"/>
    </row>
    <row r="30" spans="1:12" ht="27" thickBot="1">
      <c r="A30" s="290"/>
      <c r="B30" s="46" t="s">
        <v>711</v>
      </c>
      <c r="C30" s="46" t="s">
        <v>712</v>
      </c>
      <c r="D30" s="46" t="s">
        <v>716</v>
      </c>
      <c r="E30" s="47">
        <f t="shared" si="1"/>
        <v>0</v>
      </c>
      <c r="F30" s="47"/>
      <c r="G30" s="47"/>
      <c r="H30" s="47"/>
      <c r="I30" s="47"/>
      <c r="J30" s="47"/>
      <c r="K30" s="47"/>
      <c r="L30" s="291"/>
    </row>
    <row r="31" spans="1:12" ht="15.75" thickBot="1">
      <c r="A31" s="288"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91" t="s">
        <v>714</v>
      </c>
    </row>
    <row r="32" spans="1:12" ht="27" thickBot="1">
      <c r="A32" s="289"/>
      <c r="B32" s="46" t="s">
        <v>711</v>
      </c>
      <c r="C32" s="46" t="s">
        <v>712</v>
      </c>
      <c r="D32" s="46" t="s">
        <v>673</v>
      </c>
      <c r="E32" s="47">
        <f t="shared" si="1"/>
        <v>0</v>
      </c>
      <c r="F32" s="47"/>
      <c r="G32" s="47"/>
      <c r="H32" s="47"/>
      <c r="I32" s="47"/>
      <c r="J32" s="47"/>
      <c r="K32" s="47"/>
      <c r="L32" s="291"/>
    </row>
    <row r="33" spans="1:12" ht="27" thickBot="1">
      <c r="A33" s="289"/>
      <c r="B33" s="46" t="s">
        <v>711</v>
      </c>
      <c r="C33" s="46" t="s">
        <v>712</v>
      </c>
      <c r="D33" s="46" t="s">
        <v>674</v>
      </c>
      <c r="E33" s="47">
        <f t="shared" si="1"/>
        <v>0</v>
      </c>
      <c r="F33" s="47"/>
      <c r="G33" s="47"/>
      <c r="H33" s="47"/>
      <c r="I33" s="47"/>
      <c r="J33" s="47"/>
      <c r="K33" s="47"/>
      <c r="L33" s="291"/>
    </row>
    <row r="34" spans="1:12" ht="27" thickBot="1">
      <c r="A34" s="289"/>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91"/>
    </row>
    <row r="35" spans="1:12" ht="27" thickBot="1">
      <c r="A35" s="290"/>
      <c r="B35" s="46" t="s">
        <v>711</v>
      </c>
      <c r="C35" s="46" t="s">
        <v>712</v>
      </c>
      <c r="D35" s="46" t="s">
        <v>716</v>
      </c>
      <c r="E35" s="47">
        <f t="shared" si="1"/>
        <v>0</v>
      </c>
      <c r="F35" s="47"/>
      <c r="G35" s="47"/>
      <c r="H35" s="47"/>
      <c r="I35" s="47"/>
      <c r="J35" s="47"/>
      <c r="K35" s="47"/>
      <c r="L35" s="291"/>
    </row>
    <row r="36" spans="1:12" ht="15.75" thickBot="1">
      <c r="A36" s="288"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91" t="s">
        <v>714</v>
      </c>
    </row>
    <row r="37" spans="1:12" ht="27" thickBot="1">
      <c r="A37" s="289"/>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1"/>
    </row>
    <row r="38" spans="1:12" ht="27" thickBot="1">
      <c r="A38" s="289"/>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1"/>
    </row>
    <row r="39" spans="1:12" ht="27" thickBot="1">
      <c r="A39" s="289"/>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91"/>
    </row>
    <row r="40" spans="1:12" ht="27" thickBot="1">
      <c r="A40" s="290"/>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1"/>
    </row>
    <row r="41" spans="1:12" ht="15.75" thickBot="1">
      <c r="A41" s="288"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91" t="s">
        <v>714</v>
      </c>
    </row>
    <row r="42" spans="1:12" ht="27" thickBot="1">
      <c r="A42" s="289"/>
      <c r="B42" s="46" t="s">
        <v>711</v>
      </c>
      <c r="C42" s="46" t="s">
        <v>712</v>
      </c>
      <c r="D42" s="46" t="s">
        <v>673</v>
      </c>
      <c r="E42" s="47">
        <f t="shared" si="1"/>
        <v>0</v>
      </c>
      <c r="F42" s="47"/>
      <c r="G42" s="47"/>
      <c r="H42" s="47"/>
      <c r="I42" s="47"/>
      <c r="J42" s="47"/>
      <c r="K42" s="47"/>
      <c r="L42" s="291"/>
    </row>
    <row r="43" spans="1:12" ht="27" thickBot="1">
      <c r="A43" s="289"/>
      <c r="B43" s="46" t="s">
        <v>711</v>
      </c>
      <c r="C43" s="46" t="s">
        <v>712</v>
      </c>
      <c r="D43" s="46" t="s">
        <v>674</v>
      </c>
      <c r="E43" s="47">
        <f t="shared" si="1"/>
        <v>0</v>
      </c>
      <c r="F43" s="47"/>
      <c r="G43" s="47"/>
      <c r="H43" s="47"/>
      <c r="I43" s="47"/>
      <c r="J43" s="47"/>
      <c r="K43" s="47"/>
      <c r="L43" s="291"/>
    </row>
    <row r="44" spans="1:12" ht="27" thickBot="1">
      <c r="A44" s="289"/>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91"/>
    </row>
    <row r="45" spans="1:12" ht="27" thickBot="1">
      <c r="A45" s="290"/>
      <c r="B45" s="46" t="s">
        <v>711</v>
      </c>
      <c r="C45" s="46" t="s">
        <v>712</v>
      </c>
      <c r="D45" s="46" t="s">
        <v>716</v>
      </c>
      <c r="E45" s="47">
        <f t="shared" si="1"/>
        <v>0</v>
      </c>
      <c r="F45" s="47"/>
      <c r="G45" s="47"/>
      <c r="H45" s="47"/>
      <c r="I45" s="47"/>
      <c r="J45" s="47"/>
      <c r="K45" s="47"/>
      <c r="L45" s="291"/>
    </row>
    <row r="46" spans="1:12" ht="15.75" thickBot="1">
      <c r="A46" s="288"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1" t="s">
        <v>714</v>
      </c>
    </row>
    <row r="47" spans="1:12" ht="27" thickBot="1">
      <c r="A47" s="289"/>
      <c r="B47" s="46" t="s">
        <v>711</v>
      </c>
      <c r="C47" s="46" t="s">
        <v>712</v>
      </c>
      <c r="D47" s="46" t="s">
        <v>673</v>
      </c>
      <c r="E47" s="47">
        <f t="shared" si="1"/>
        <v>0</v>
      </c>
      <c r="F47" s="47"/>
      <c r="G47" s="47"/>
      <c r="H47" s="47"/>
      <c r="I47" s="47"/>
      <c r="J47" s="47"/>
      <c r="K47" s="47"/>
      <c r="L47" s="291"/>
    </row>
    <row r="48" spans="1:12" ht="27" thickBot="1">
      <c r="A48" s="289"/>
      <c r="B48" s="46" t="s">
        <v>711</v>
      </c>
      <c r="C48" s="46" t="s">
        <v>712</v>
      </c>
      <c r="D48" s="46" t="s">
        <v>674</v>
      </c>
      <c r="E48" s="47">
        <f t="shared" si="1"/>
        <v>0</v>
      </c>
      <c r="F48" s="47"/>
      <c r="G48" s="47"/>
      <c r="H48" s="47"/>
      <c r="I48" s="47"/>
      <c r="J48" s="47"/>
      <c r="K48" s="47"/>
      <c r="L48" s="291"/>
    </row>
    <row r="49" spans="1:12" ht="27" thickBot="1">
      <c r="A49" s="289"/>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1"/>
    </row>
    <row r="50" spans="1:12" ht="27" thickBot="1">
      <c r="A50" s="290"/>
      <c r="B50" s="46" t="s">
        <v>711</v>
      </c>
      <c r="C50" s="46" t="s">
        <v>712</v>
      </c>
      <c r="D50" s="46" t="s">
        <v>716</v>
      </c>
      <c r="E50" s="47">
        <f t="shared" si="1"/>
        <v>0</v>
      </c>
      <c r="F50" s="47"/>
      <c r="G50" s="47"/>
      <c r="H50" s="47"/>
      <c r="I50" s="47"/>
      <c r="J50" s="47"/>
      <c r="K50" s="47"/>
      <c r="L50" s="291"/>
    </row>
    <row r="51" spans="1:12" ht="15.75" thickBot="1">
      <c r="A51" s="288"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91" t="s">
        <v>714</v>
      </c>
    </row>
    <row r="52" spans="1:12" ht="27" thickBot="1">
      <c r="A52" s="289"/>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1"/>
    </row>
    <row r="53" spans="1:12" ht="27" thickBot="1">
      <c r="A53" s="289"/>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1"/>
    </row>
    <row r="54" spans="1:12" ht="27" thickBot="1">
      <c r="A54" s="289"/>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91"/>
    </row>
    <row r="55" spans="1:12" ht="27" thickBot="1">
      <c r="A55" s="290"/>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1"/>
    </row>
    <row r="56" spans="1:12" ht="15.75" thickBot="1">
      <c r="A56" s="288"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91" t="s">
        <v>714</v>
      </c>
    </row>
    <row r="57" spans="1:12" ht="27" thickBot="1">
      <c r="A57" s="289"/>
      <c r="B57" s="46" t="s">
        <v>711</v>
      </c>
      <c r="C57" s="46" t="s">
        <v>712</v>
      </c>
      <c r="D57" s="46" t="s">
        <v>673</v>
      </c>
      <c r="E57" s="47">
        <f t="shared" si="1"/>
        <v>0</v>
      </c>
      <c r="F57" s="47"/>
      <c r="G57" s="47"/>
      <c r="H57" s="47"/>
      <c r="I57" s="47"/>
      <c r="J57" s="47"/>
      <c r="K57" s="47"/>
      <c r="L57" s="291"/>
    </row>
    <row r="58" spans="1:12" ht="27" thickBot="1">
      <c r="A58" s="289"/>
      <c r="B58" s="46" t="s">
        <v>711</v>
      </c>
      <c r="C58" s="46" t="s">
        <v>712</v>
      </c>
      <c r="D58" s="46" t="s">
        <v>674</v>
      </c>
      <c r="E58" s="47">
        <f t="shared" si="1"/>
        <v>0</v>
      </c>
      <c r="F58" s="47"/>
      <c r="G58" s="47"/>
      <c r="H58" s="47"/>
      <c r="I58" s="47"/>
      <c r="J58" s="47"/>
      <c r="K58" s="47"/>
      <c r="L58" s="291"/>
    </row>
    <row r="59" spans="1:12" ht="27" thickBot="1">
      <c r="A59" s="289"/>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91"/>
    </row>
    <row r="60" spans="1:12" ht="27" thickBot="1">
      <c r="A60" s="290"/>
      <c r="B60" s="46" t="s">
        <v>711</v>
      </c>
      <c r="C60" s="46" t="s">
        <v>712</v>
      </c>
      <c r="D60" s="46" t="s">
        <v>716</v>
      </c>
      <c r="E60" s="47">
        <f t="shared" si="1"/>
        <v>0</v>
      </c>
      <c r="F60" s="47"/>
      <c r="G60" s="47"/>
      <c r="H60" s="47"/>
      <c r="I60" s="47"/>
      <c r="J60" s="47"/>
      <c r="K60" s="47"/>
      <c r="L60" s="291"/>
    </row>
    <row r="61" spans="1:12" ht="15.75" thickBot="1">
      <c r="A61" s="288"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91" t="s">
        <v>714</v>
      </c>
    </row>
    <row r="62" spans="1:12" ht="27" thickBot="1">
      <c r="A62" s="289"/>
      <c r="B62" s="46" t="s">
        <v>711</v>
      </c>
      <c r="C62" s="46" t="s">
        <v>712</v>
      </c>
      <c r="D62" s="46" t="s">
        <v>673</v>
      </c>
      <c r="E62" s="47">
        <f t="shared" si="1"/>
        <v>0</v>
      </c>
      <c r="F62" s="47"/>
      <c r="G62" s="47"/>
      <c r="H62" s="47"/>
      <c r="I62" s="47"/>
      <c r="J62" s="47"/>
      <c r="K62" s="47"/>
      <c r="L62" s="291"/>
    </row>
    <row r="63" spans="1:12" ht="27" thickBot="1">
      <c r="A63" s="289"/>
      <c r="B63" s="46" t="s">
        <v>711</v>
      </c>
      <c r="C63" s="46" t="s">
        <v>712</v>
      </c>
      <c r="D63" s="46" t="s">
        <v>674</v>
      </c>
      <c r="E63" s="47">
        <f t="shared" si="1"/>
        <v>0</v>
      </c>
      <c r="F63" s="47"/>
      <c r="G63" s="47"/>
      <c r="H63" s="47"/>
      <c r="I63" s="47"/>
      <c r="J63" s="47"/>
      <c r="K63" s="47"/>
      <c r="L63" s="291"/>
    </row>
    <row r="64" spans="1:12" ht="27" thickBot="1">
      <c r="A64" s="289"/>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91"/>
    </row>
    <row r="65" spans="1:12" ht="27" thickBot="1">
      <c r="A65" s="290"/>
      <c r="B65" s="46" t="s">
        <v>711</v>
      </c>
      <c r="C65" s="46" t="s">
        <v>712</v>
      </c>
      <c r="D65" s="46" t="s">
        <v>716</v>
      </c>
      <c r="E65" s="47">
        <f t="shared" si="1"/>
        <v>0</v>
      </c>
      <c r="F65" s="47"/>
      <c r="G65" s="47"/>
      <c r="H65" s="47"/>
      <c r="I65" s="47"/>
      <c r="J65" s="47"/>
      <c r="K65" s="47"/>
      <c r="L65" s="291"/>
    </row>
    <row r="66" spans="1:12" ht="15.75" thickBot="1">
      <c r="A66" s="288"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91" t="s">
        <v>714</v>
      </c>
    </row>
    <row r="67" spans="1:12" ht="27" thickBot="1">
      <c r="A67" s="289"/>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1"/>
    </row>
    <row r="68" spans="1:12" ht="27" thickBot="1">
      <c r="A68" s="289"/>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1"/>
    </row>
    <row r="69" spans="1:12" ht="27" thickBot="1">
      <c r="A69" s="289"/>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91"/>
    </row>
    <row r="70" spans="1:12" ht="27" thickBot="1">
      <c r="A70" s="290"/>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1"/>
    </row>
    <row r="71" spans="1:12" ht="15.75" thickBot="1">
      <c r="A71" s="288"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91" t="s">
        <v>714</v>
      </c>
    </row>
    <row r="72" spans="1:12" ht="27" thickBot="1">
      <c r="A72" s="289"/>
      <c r="B72" s="46" t="s">
        <v>711</v>
      </c>
      <c r="C72" s="46" t="s">
        <v>712</v>
      </c>
      <c r="D72" s="46" t="s">
        <v>673</v>
      </c>
      <c r="E72" s="47">
        <f t="shared" si="14"/>
        <v>0</v>
      </c>
      <c r="F72" s="47"/>
      <c r="G72" s="47"/>
      <c r="H72" s="47"/>
      <c r="I72" s="47"/>
      <c r="J72" s="47"/>
      <c r="K72" s="47"/>
      <c r="L72" s="291"/>
    </row>
    <row r="73" spans="1:12" ht="27" thickBot="1">
      <c r="A73" s="289"/>
      <c r="B73" s="46" t="s">
        <v>711</v>
      </c>
      <c r="C73" s="46" t="s">
        <v>712</v>
      </c>
      <c r="D73" s="46" t="s">
        <v>674</v>
      </c>
      <c r="E73" s="47">
        <f t="shared" si="14"/>
        <v>0</v>
      </c>
      <c r="F73" s="47"/>
      <c r="G73" s="47"/>
      <c r="H73" s="47"/>
      <c r="I73" s="47"/>
      <c r="J73" s="47"/>
      <c r="K73" s="47"/>
      <c r="L73" s="291"/>
    </row>
    <row r="74" spans="1:12" ht="27" thickBot="1">
      <c r="A74" s="289"/>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91"/>
    </row>
    <row r="75" spans="1:12" ht="27" thickBot="1">
      <c r="A75" s="290"/>
      <c r="B75" s="46" t="s">
        <v>711</v>
      </c>
      <c r="C75" s="46" t="s">
        <v>712</v>
      </c>
      <c r="D75" s="46" t="s">
        <v>716</v>
      </c>
      <c r="E75" s="47">
        <f t="shared" si="14"/>
        <v>0</v>
      </c>
      <c r="F75" s="47"/>
      <c r="G75" s="47"/>
      <c r="H75" s="47"/>
      <c r="I75" s="47"/>
      <c r="J75" s="47"/>
      <c r="K75" s="47"/>
      <c r="L75" s="291"/>
    </row>
    <row r="76" spans="1:12" ht="15.75" thickBot="1">
      <c r="A76" s="288"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1" t="s">
        <v>714</v>
      </c>
    </row>
    <row r="77" spans="1:12" ht="27" thickBot="1">
      <c r="A77" s="289"/>
      <c r="B77" s="46" t="s">
        <v>711</v>
      </c>
      <c r="C77" s="46" t="s">
        <v>712</v>
      </c>
      <c r="D77" s="46" t="s">
        <v>673</v>
      </c>
      <c r="E77" s="47">
        <f t="shared" si="14"/>
        <v>0</v>
      </c>
      <c r="F77" s="47"/>
      <c r="G77" s="47"/>
      <c r="H77" s="47"/>
      <c r="I77" s="47"/>
      <c r="J77" s="47"/>
      <c r="K77" s="47"/>
      <c r="L77" s="291"/>
    </row>
    <row r="78" spans="1:12" ht="27" thickBot="1">
      <c r="A78" s="289"/>
      <c r="B78" s="46" t="s">
        <v>711</v>
      </c>
      <c r="C78" s="46" t="s">
        <v>712</v>
      </c>
      <c r="D78" s="46" t="s">
        <v>674</v>
      </c>
      <c r="E78" s="47">
        <f t="shared" si="14"/>
        <v>0</v>
      </c>
      <c r="F78" s="47"/>
      <c r="G78" s="47"/>
      <c r="H78" s="47"/>
      <c r="I78" s="47"/>
      <c r="J78" s="47"/>
      <c r="K78" s="47"/>
      <c r="L78" s="291"/>
    </row>
    <row r="79" spans="1:12" ht="27" thickBot="1">
      <c r="A79" s="289"/>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1"/>
    </row>
    <row r="80" spans="1:12" ht="27" thickBot="1">
      <c r="A80" s="290"/>
      <c r="B80" s="46" t="s">
        <v>711</v>
      </c>
      <c r="C80" s="46" t="s">
        <v>712</v>
      </c>
      <c r="D80" s="46" t="s">
        <v>716</v>
      </c>
      <c r="E80" s="47">
        <f t="shared" si="14"/>
        <v>0</v>
      </c>
      <c r="F80" s="47"/>
      <c r="G80" s="47"/>
      <c r="H80" s="47"/>
      <c r="I80" s="47"/>
      <c r="J80" s="47"/>
      <c r="K80" s="47"/>
      <c r="L80" s="291"/>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21" activePane="bottomRight" state="frozen"/>
      <selection pane="topRight" activeCell="C1" sqref="C1"/>
      <selection pane="bottomLeft" activeCell="A9" sqref="A9"/>
      <selection pane="bottomRight" activeCell="C51" sqref="C51"/>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7" t="s">
        <v>736</v>
      </c>
      <c r="E1" s="227"/>
    </row>
    <row r="2" spans="1:6" ht="100.9" customHeight="1">
      <c r="D2" s="228" t="str">
        <f>Источники!E2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E2" s="228"/>
    </row>
    <row r="3" spans="1:6" ht="18.600000000000001" customHeight="1">
      <c r="D3" s="227" t="str">
        <f>Источники!E3</f>
        <v>от "___" декабря 2023 года № _____</v>
      </c>
      <c r="E3" s="227"/>
    </row>
    <row r="4" spans="1:6" ht="46.9" customHeight="1">
      <c r="A4" s="230" t="s">
        <v>841</v>
      </c>
      <c r="B4" s="230"/>
      <c r="C4" s="230"/>
      <c r="D4" s="230"/>
      <c r="E4" s="230"/>
    </row>
    <row r="6" spans="1:6" ht="12.75">
      <c r="A6" s="229" t="s">
        <v>663</v>
      </c>
      <c r="B6" s="229"/>
      <c r="C6" s="229"/>
      <c r="D6" s="229"/>
      <c r="E6" s="229"/>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5602</v>
      </c>
      <c r="D9" s="86">
        <f t="shared" ref="D9:E9" si="0">D10+D36</f>
        <v>3769.3</v>
      </c>
      <c r="E9" s="86">
        <f t="shared" si="0"/>
        <v>2866.3</v>
      </c>
      <c r="F9" s="87">
        <f>C9+D9+E9</f>
        <v>12237.599999999999</v>
      </c>
    </row>
    <row r="10" spans="1:6" ht="25.5">
      <c r="A10" s="213" t="s">
        <v>520</v>
      </c>
      <c r="B10" s="73" t="s">
        <v>521</v>
      </c>
      <c r="C10" s="86">
        <f>C11+C14+C17+C25+C28+C33</f>
        <v>1545</v>
      </c>
      <c r="D10" s="86">
        <f t="shared" ref="D10:E10" si="1">D11+D14+D17+D25+D28+D33</f>
        <v>1616</v>
      </c>
      <c r="E10" s="86">
        <f t="shared" si="1"/>
        <v>1699</v>
      </c>
      <c r="F10" s="87">
        <f t="shared" ref="F10:F53" si="2">C10+D10+E10</f>
        <v>4860</v>
      </c>
    </row>
    <row r="11" spans="1:6" ht="14.25">
      <c r="A11" s="214" t="s">
        <v>522</v>
      </c>
      <c r="B11" s="88" t="s">
        <v>523</v>
      </c>
      <c r="C11" s="89">
        <f>C12</f>
        <v>29</v>
      </c>
      <c r="D11" s="89">
        <f t="shared" ref="D11:E12" si="3">D12</f>
        <v>32</v>
      </c>
      <c r="E11" s="89">
        <f t="shared" si="3"/>
        <v>34</v>
      </c>
      <c r="F11" s="87">
        <f t="shared" si="2"/>
        <v>95</v>
      </c>
    </row>
    <row r="12" spans="1:6">
      <c r="A12" s="215" t="s">
        <v>524</v>
      </c>
      <c r="B12" s="91" t="s">
        <v>525</v>
      </c>
      <c r="C12" s="92">
        <f>C13</f>
        <v>29</v>
      </c>
      <c r="D12" s="92">
        <f t="shared" si="3"/>
        <v>32</v>
      </c>
      <c r="E12" s="92">
        <f t="shared" si="3"/>
        <v>34</v>
      </c>
      <c r="F12" s="87">
        <f t="shared" si="2"/>
        <v>95</v>
      </c>
    </row>
    <row r="13" spans="1:6" ht="89.25">
      <c r="A13" s="215" t="s">
        <v>526</v>
      </c>
      <c r="B13" s="93" t="s">
        <v>527</v>
      </c>
      <c r="C13" s="92">
        <v>29</v>
      </c>
      <c r="D13" s="92">
        <v>32</v>
      </c>
      <c r="E13" s="92">
        <v>34</v>
      </c>
      <c r="F13" s="87">
        <f t="shared" si="2"/>
        <v>95</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1371</v>
      </c>
      <c r="D17" s="89">
        <f>D18+D20</f>
        <v>1437</v>
      </c>
      <c r="E17" s="89">
        <f>E18+E20</f>
        <v>1516</v>
      </c>
      <c r="F17" s="87">
        <f t="shared" si="2"/>
        <v>4324</v>
      </c>
    </row>
    <row r="18" spans="1:6">
      <c r="A18" s="215" t="s">
        <v>535</v>
      </c>
      <c r="B18" s="91" t="s">
        <v>536</v>
      </c>
      <c r="C18" s="92">
        <f>C19</f>
        <v>13</v>
      </c>
      <c r="D18" s="92">
        <f t="shared" ref="D18:E18" si="5">D19</f>
        <v>14</v>
      </c>
      <c r="E18" s="92">
        <f t="shared" si="5"/>
        <v>15</v>
      </c>
      <c r="F18" s="87">
        <f t="shared" si="2"/>
        <v>42</v>
      </c>
    </row>
    <row r="19" spans="1:6" ht="51">
      <c r="A19" s="215" t="s">
        <v>537</v>
      </c>
      <c r="B19" s="91" t="s">
        <v>538</v>
      </c>
      <c r="C19" s="92">
        <v>13</v>
      </c>
      <c r="D19" s="94">
        <v>14</v>
      </c>
      <c r="E19" s="92">
        <v>15</v>
      </c>
      <c r="F19" s="87">
        <f t="shared" si="2"/>
        <v>42</v>
      </c>
    </row>
    <row r="20" spans="1:6">
      <c r="A20" s="215" t="s">
        <v>539</v>
      </c>
      <c r="B20" s="91" t="s">
        <v>540</v>
      </c>
      <c r="C20" s="92">
        <f>C21+C23</f>
        <v>1358</v>
      </c>
      <c r="D20" s="92">
        <f>D21+D23</f>
        <v>1423</v>
      </c>
      <c r="E20" s="92">
        <f>E21+E23</f>
        <v>1501</v>
      </c>
      <c r="F20" s="87">
        <f t="shared" si="2"/>
        <v>4282</v>
      </c>
    </row>
    <row r="21" spans="1:6">
      <c r="A21" s="215" t="s">
        <v>742</v>
      </c>
      <c r="B21" s="91" t="s">
        <v>541</v>
      </c>
      <c r="C21" s="92">
        <f>C22</f>
        <v>493</v>
      </c>
      <c r="D21" s="92">
        <f t="shared" ref="D21:E21" si="6">D22</f>
        <v>502</v>
      </c>
      <c r="E21" s="92">
        <f t="shared" si="6"/>
        <v>535</v>
      </c>
      <c r="F21" s="87">
        <f t="shared" si="2"/>
        <v>1530</v>
      </c>
    </row>
    <row r="22" spans="1:6" ht="38.25">
      <c r="A22" s="215" t="s">
        <v>542</v>
      </c>
      <c r="B22" s="91" t="s">
        <v>543</v>
      </c>
      <c r="C22" s="92">
        <v>493</v>
      </c>
      <c r="D22" s="94">
        <v>502</v>
      </c>
      <c r="E22" s="92">
        <v>535</v>
      </c>
      <c r="F22" s="87">
        <f t="shared" si="2"/>
        <v>1530</v>
      </c>
    </row>
    <row r="23" spans="1:6">
      <c r="A23" s="215" t="s">
        <v>544</v>
      </c>
      <c r="B23" s="91" t="s">
        <v>545</v>
      </c>
      <c r="C23" s="92">
        <f>C24</f>
        <v>865</v>
      </c>
      <c r="D23" s="92">
        <f t="shared" ref="D23:E23" si="7">D24</f>
        <v>921</v>
      </c>
      <c r="E23" s="92">
        <f t="shared" si="7"/>
        <v>966</v>
      </c>
      <c r="F23" s="87">
        <f t="shared" si="2"/>
        <v>2752</v>
      </c>
    </row>
    <row r="24" spans="1:6" ht="51">
      <c r="A24" s="215" t="s">
        <v>546</v>
      </c>
      <c r="B24" s="91" t="s">
        <v>547</v>
      </c>
      <c r="C24" s="92">
        <v>865</v>
      </c>
      <c r="D24" s="94">
        <v>921</v>
      </c>
      <c r="E24" s="92">
        <v>966</v>
      </c>
      <c r="F24" s="87">
        <f t="shared" si="2"/>
        <v>2752</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137</v>
      </c>
      <c r="D28" s="89">
        <f t="shared" ref="D28:E28" si="9">D29+D31</f>
        <v>137</v>
      </c>
      <c r="E28" s="89">
        <f t="shared" si="9"/>
        <v>137</v>
      </c>
      <c r="F28" s="87">
        <f t="shared" si="2"/>
        <v>411</v>
      </c>
    </row>
    <row r="29" spans="1:6" ht="102">
      <c r="A29" s="215" t="s">
        <v>556</v>
      </c>
      <c r="B29" s="93" t="s">
        <v>557</v>
      </c>
      <c r="C29" s="92">
        <f>C30</f>
        <v>137</v>
      </c>
      <c r="D29" s="92">
        <f t="shared" ref="D29:E29" si="10">D30</f>
        <v>137</v>
      </c>
      <c r="E29" s="92">
        <f t="shared" si="10"/>
        <v>137</v>
      </c>
      <c r="F29" s="87">
        <f t="shared" si="2"/>
        <v>411</v>
      </c>
    </row>
    <row r="30" spans="1:6" ht="89.25">
      <c r="A30" s="215" t="s">
        <v>558</v>
      </c>
      <c r="B30" s="91" t="s">
        <v>559</v>
      </c>
      <c r="C30" s="92">
        <v>137</v>
      </c>
      <c r="D30" s="94">
        <v>137</v>
      </c>
      <c r="E30" s="92">
        <v>137</v>
      </c>
      <c r="F30" s="87">
        <f t="shared" si="2"/>
        <v>411</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7</v>
      </c>
      <c r="D33" s="89">
        <f t="shared" ref="D33:E34" si="12">D34</f>
        <v>8</v>
      </c>
      <c r="E33" s="89">
        <f t="shared" si="12"/>
        <v>9</v>
      </c>
      <c r="F33" s="87">
        <f t="shared" si="2"/>
        <v>24</v>
      </c>
    </row>
    <row r="34" spans="1:6" ht="76.5">
      <c r="A34" s="215" t="s">
        <v>566</v>
      </c>
      <c r="B34" s="91" t="s">
        <v>567</v>
      </c>
      <c r="C34" s="92">
        <f>C35</f>
        <v>7</v>
      </c>
      <c r="D34" s="92">
        <f t="shared" si="12"/>
        <v>8</v>
      </c>
      <c r="E34" s="92">
        <f t="shared" si="12"/>
        <v>9</v>
      </c>
      <c r="F34" s="87">
        <f t="shared" si="2"/>
        <v>24</v>
      </c>
    </row>
    <row r="35" spans="1:6" ht="76.5">
      <c r="A35" s="215" t="s">
        <v>568</v>
      </c>
      <c r="B35" s="91" t="s">
        <v>567</v>
      </c>
      <c r="C35" s="92">
        <v>7</v>
      </c>
      <c r="D35" s="94">
        <v>8</v>
      </c>
      <c r="E35" s="92">
        <v>9</v>
      </c>
      <c r="F35" s="87">
        <f t="shared" si="2"/>
        <v>24</v>
      </c>
    </row>
    <row r="36" spans="1:6" ht="14.25">
      <c r="A36" s="213" t="s">
        <v>569</v>
      </c>
      <c r="B36" s="73" t="s">
        <v>570</v>
      </c>
      <c r="C36" s="86">
        <f>C37</f>
        <v>4057</v>
      </c>
      <c r="D36" s="86">
        <f t="shared" ref="D36:E36" si="13">D37</f>
        <v>2153.3000000000002</v>
      </c>
      <c r="E36" s="86">
        <f t="shared" si="13"/>
        <v>1167.3</v>
      </c>
      <c r="F36" s="87">
        <f t="shared" si="2"/>
        <v>7377.6</v>
      </c>
    </row>
    <row r="37" spans="1:6" ht="38.25">
      <c r="A37" s="213" t="s">
        <v>571</v>
      </c>
      <c r="B37" s="73" t="s">
        <v>572</v>
      </c>
      <c r="C37" s="86">
        <f>C38+C43+C46+C49</f>
        <v>4057</v>
      </c>
      <c r="D37" s="86">
        <f t="shared" ref="D37:E37" si="14">D38+D43+D46+D49</f>
        <v>2153.3000000000002</v>
      </c>
      <c r="E37" s="86">
        <f t="shared" si="14"/>
        <v>1167.3</v>
      </c>
      <c r="F37" s="87">
        <f t="shared" si="2"/>
        <v>7377.6</v>
      </c>
    </row>
    <row r="38" spans="1:6" ht="25.5">
      <c r="A38" s="214" t="s">
        <v>573</v>
      </c>
      <c r="B38" s="88" t="s">
        <v>574</v>
      </c>
      <c r="C38" s="89">
        <f>C39+C41</f>
        <v>954</v>
      </c>
      <c r="D38" s="89">
        <f>D39+D41</f>
        <v>995</v>
      </c>
      <c r="E38" s="89">
        <f>E39+E41</f>
        <v>1009</v>
      </c>
      <c r="F38" s="87">
        <f t="shared" si="2"/>
        <v>2958</v>
      </c>
    </row>
    <row r="39" spans="1:6" ht="25.5">
      <c r="A39" s="215" t="s">
        <v>575</v>
      </c>
      <c r="B39" s="91" t="s">
        <v>576</v>
      </c>
      <c r="C39" s="92">
        <f>C40</f>
        <v>181</v>
      </c>
      <c r="D39" s="94">
        <f t="shared" ref="D39:E39" si="15">D40</f>
        <v>157</v>
      </c>
      <c r="E39" s="92">
        <f t="shared" si="15"/>
        <v>163</v>
      </c>
      <c r="F39" s="87">
        <f t="shared" si="2"/>
        <v>501</v>
      </c>
    </row>
    <row r="40" spans="1:6" ht="38.25">
      <c r="A40" s="215" t="s">
        <v>577</v>
      </c>
      <c r="B40" s="91" t="s">
        <v>652</v>
      </c>
      <c r="C40" s="92">
        <v>181</v>
      </c>
      <c r="D40" s="94">
        <v>157</v>
      </c>
      <c r="E40" s="92">
        <v>163</v>
      </c>
      <c r="F40" s="87">
        <f t="shared" si="2"/>
        <v>501</v>
      </c>
    </row>
    <row r="41" spans="1:6" ht="51">
      <c r="A41" s="215" t="s">
        <v>578</v>
      </c>
      <c r="B41" s="91" t="s">
        <v>579</v>
      </c>
      <c r="C41" s="92">
        <f>C42</f>
        <v>773</v>
      </c>
      <c r="D41" s="94">
        <f t="shared" ref="D41:E41" si="16">D42</f>
        <v>838</v>
      </c>
      <c r="E41" s="92">
        <f t="shared" si="16"/>
        <v>846</v>
      </c>
      <c r="F41" s="87">
        <f t="shared" si="2"/>
        <v>2457</v>
      </c>
    </row>
    <row r="42" spans="1:6" ht="38.25">
      <c r="A42" s="215" t="s">
        <v>580</v>
      </c>
      <c r="B42" s="91" t="s">
        <v>581</v>
      </c>
      <c r="C42" s="92">
        <v>773</v>
      </c>
      <c r="D42" s="94">
        <v>838</v>
      </c>
      <c r="E42" s="92">
        <v>846</v>
      </c>
      <c r="F42" s="87">
        <f t="shared" si="2"/>
        <v>2457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2984.6</v>
      </c>
      <c r="D49" s="89">
        <f t="shared" ref="D49:E49" si="19">D50+D52</f>
        <v>1035.5999999999999</v>
      </c>
      <c r="E49" s="89">
        <f t="shared" si="19"/>
        <v>35.6</v>
      </c>
      <c r="F49" s="87">
        <f t="shared" si="2"/>
        <v>4055.7999999999997</v>
      </c>
    </row>
    <row r="50" spans="1:6" ht="76.5">
      <c r="A50" s="215" t="s">
        <v>592</v>
      </c>
      <c r="B50" s="91" t="s">
        <v>593</v>
      </c>
      <c r="C50" s="92">
        <f>C51</f>
        <v>511</v>
      </c>
      <c r="D50" s="94">
        <f t="shared" ref="D50:E50" si="20">D51</f>
        <v>0</v>
      </c>
      <c r="E50" s="92">
        <f t="shared" si="20"/>
        <v>0</v>
      </c>
      <c r="F50" s="87">
        <f t="shared" si="2"/>
        <v>511</v>
      </c>
    </row>
    <row r="51" spans="1:6" ht="76.5">
      <c r="A51" s="215" t="s">
        <v>594</v>
      </c>
      <c r="B51" s="91" t="s">
        <v>593</v>
      </c>
      <c r="C51" s="92">
        <v>511</v>
      </c>
      <c r="D51" s="94"/>
      <c r="E51" s="92"/>
      <c r="F51" s="87">
        <f t="shared" si="2"/>
        <v>511</v>
      </c>
    </row>
    <row r="52" spans="1:6" ht="25.5">
      <c r="A52" s="215" t="s">
        <v>588</v>
      </c>
      <c r="B52" s="91" t="s">
        <v>589</v>
      </c>
      <c r="C52" s="92">
        <f>C53</f>
        <v>2473.6</v>
      </c>
      <c r="D52" s="94">
        <f t="shared" ref="D52:E52" si="21">D53</f>
        <v>1035.5999999999999</v>
      </c>
      <c r="E52" s="92">
        <f t="shared" si="21"/>
        <v>35.6</v>
      </c>
      <c r="F52" s="87">
        <f t="shared" si="2"/>
        <v>3544.7999999999997</v>
      </c>
    </row>
    <row r="53" spans="1:6" ht="25.5">
      <c r="A53" s="215" t="s">
        <v>590</v>
      </c>
      <c r="B53" s="91" t="s">
        <v>591</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7" activePane="bottomRight" state="frozen"/>
      <selection activeCell="B1" sqref="B1"/>
      <selection pane="topRight" activeCell="F1" sqref="F1"/>
      <selection pane="bottomLeft" activeCell="B7" sqref="B7"/>
      <selection pane="bottomRight" activeCell="P7" sqref="P7"/>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1" t="s">
        <v>0</v>
      </c>
      <c r="B1" s="232"/>
      <c r="C1" s="232"/>
      <c r="D1" s="232"/>
      <c r="E1" s="232"/>
      <c r="F1" s="232"/>
      <c r="G1" s="232"/>
      <c r="H1" s="232"/>
      <c r="I1" s="232"/>
      <c r="J1" s="232"/>
      <c r="K1" s="232"/>
      <c r="L1" s="232"/>
      <c r="M1" s="232"/>
      <c r="N1" s="232"/>
      <c r="O1" s="232"/>
      <c r="P1" s="232"/>
    </row>
    <row r="2" spans="1:16" ht="15.95" customHeight="1">
      <c r="A2" s="231"/>
      <c r="B2" s="232"/>
      <c r="C2" s="232"/>
      <c r="D2" s="232"/>
      <c r="E2" s="232"/>
      <c r="F2" s="232"/>
      <c r="G2" s="232"/>
      <c r="H2" s="232"/>
      <c r="I2" s="232"/>
      <c r="J2" s="232"/>
      <c r="K2" s="232"/>
      <c r="L2" s="232"/>
      <c r="M2" s="232"/>
      <c r="N2" s="232"/>
      <c r="O2" s="232"/>
      <c r="P2" s="232"/>
    </row>
    <row r="3" spans="1:16" ht="15.2" customHeight="1">
      <c r="A3" s="233" t="s">
        <v>1</v>
      </c>
      <c r="B3" s="234"/>
      <c r="C3" s="234"/>
      <c r="D3" s="234"/>
      <c r="E3" s="234"/>
      <c r="F3" s="234"/>
      <c r="G3" s="234"/>
      <c r="H3" s="234"/>
      <c r="I3" s="234"/>
      <c r="J3" s="234"/>
      <c r="K3" s="234"/>
      <c r="L3" s="234"/>
      <c r="M3" s="234"/>
      <c r="N3" s="234"/>
      <c r="O3" s="234"/>
      <c r="P3" s="234"/>
    </row>
    <row r="4" spans="1:16" ht="61.7" customHeight="1">
      <c r="A4" s="235" t="s">
        <v>2</v>
      </c>
      <c r="B4" s="237" t="s">
        <v>3</v>
      </c>
      <c r="C4" s="241" t="s">
        <v>4</v>
      </c>
      <c r="D4" s="237" t="s">
        <v>5</v>
      </c>
      <c r="E4" s="237" t="s">
        <v>6</v>
      </c>
      <c r="F4" s="237" t="s">
        <v>7</v>
      </c>
      <c r="G4" s="237" t="s">
        <v>8</v>
      </c>
      <c r="H4" s="237" t="s">
        <v>9</v>
      </c>
      <c r="I4" s="237" t="s">
        <v>10</v>
      </c>
      <c r="J4" s="9" t="s">
        <v>11</v>
      </c>
      <c r="K4" s="237" t="s">
        <v>12</v>
      </c>
      <c r="L4" s="237" t="s">
        <v>13</v>
      </c>
      <c r="M4" s="237" t="s">
        <v>14</v>
      </c>
      <c r="N4" s="237" t="s">
        <v>15</v>
      </c>
      <c r="O4" s="239" t="s">
        <v>11</v>
      </c>
      <c r="P4" s="240"/>
    </row>
    <row r="5" spans="1:16">
      <c r="A5" s="236"/>
      <c r="B5" s="238"/>
      <c r="C5" s="242"/>
      <c r="D5" s="238"/>
      <c r="E5" s="238"/>
      <c r="F5" s="238"/>
      <c r="G5" s="238"/>
      <c r="H5" s="238"/>
      <c r="I5" s="238"/>
      <c r="J5" s="55" t="s">
        <v>731</v>
      </c>
      <c r="K5" s="238"/>
      <c r="L5" s="238"/>
      <c r="M5" s="238"/>
      <c r="N5" s="238"/>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5619640.790000001</v>
      </c>
      <c r="K7" s="2">
        <f t="shared" ref="K7:N7" si="0">K8+K127+K140+K192+K248+K427+K484+K495+K508</f>
        <v>5619640.790000001</v>
      </c>
      <c r="L7" s="2">
        <f t="shared" si="0"/>
        <v>0</v>
      </c>
      <c r="M7" s="2">
        <f t="shared" si="0"/>
        <v>0</v>
      </c>
      <c r="N7" s="2">
        <f t="shared" si="0"/>
        <v>0</v>
      </c>
      <c r="O7" s="2">
        <f>O8+O127+O140+O192+O248+O427+O484+O495+O508</f>
        <v>3705274.79</v>
      </c>
      <c r="P7" s="2">
        <f>P8+P127+P140+P192+P248+P427+P484+P495+P508</f>
        <v>2770258.79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c r="A132" s="31" t="s">
        <v>32</v>
      </c>
      <c r="B132" s="32" t="s">
        <v>205</v>
      </c>
      <c r="C132" s="32" t="s">
        <v>206</v>
      </c>
      <c r="D132" s="32" t="s">
        <v>37</v>
      </c>
      <c r="E132" s="32" t="s">
        <v>38</v>
      </c>
      <c r="F132" s="32" t="s">
        <v>830</v>
      </c>
      <c r="G132" s="32" t="s">
        <v>207</v>
      </c>
      <c r="H132" s="32" t="s">
        <v>52</v>
      </c>
      <c r="I132" s="33" t="s">
        <v>53</v>
      </c>
      <c r="J132" s="8">
        <f t="shared" si="37"/>
        <v>94320</v>
      </c>
      <c r="K132" s="34">
        <v>94320</v>
      </c>
      <c r="L132" s="34"/>
      <c r="M132" s="34"/>
      <c r="N132" s="34"/>
      <c r="O132" s="34">
        <v>104300</v>
      </c>
      <c r="P132" s="34">
        <v>115300</v>
      </c>
    </row>
    <row r="133" spans="1:16">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c r="A134" s="31" t="s">
        <v>32</v>
      </c>
      <c r="B134" s="32" t="s">
        <v>205</v>
      </c>
      <c r="C134" s="32" t="s">
        <v>206</v>
      </c>
      <c r="D134" s="32" t="s">
        <v>46</v>
      </c>
      <c r="E134" s="32" t="s">
        <v>47</v>
      </c>
      <c r="F134" s="32" t="s">
        <v>830</v>
      </c>
      <c r="G134" s="32" t="s">
        <v>207</v>
      </c>
      <c r="H134" s="32" t="s">
        <v>59</v>
      </c>
      <c r="I134" s="33" t="s">
        <v>60</v>
      </c>
      <c r="J134" s="8">
        <f t="shared" si="37"/>
        <v>28480</v>
      </c>
      <c r="K134" s="34">
        <v>28480</v>
      </c>
      <c r="L134" s="34"/>
      <c r="M134" s="34"/>
      <c r="N134" s="34"/>
      <c r="O134" s="34">
        <v>31500</v>
      </c>
      <c r="P134" s="34">
        <v>34300</v>
      </c>
    </row>
    <row r="135" spans="1:16">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c r="A136" s="31" t="s">
        <v>32</v>
      </c>
      <c r="B136" s="32" t="s">
        <v>205</v>
      </c>
      <c r="C136" s="32" t="s">
        <v>206</v>
      </c>
      <c r="D136" s="32" t="s">
        <v>70</v>
      </c>
      <c r="E136" s="32" t="s">
        <v>135</v>
      </c>
      <c r="F136" s="32" t="s">
        <v>830</v>
      </c>
      <c r="G136" s="32" t="s">
        <v>207</v>
      </c>
      <c r="H136" s="32" t="s">
        <v>140</v>
      </c>
      <c r="I136" s="33" t="s">
        <v>141</v>
      </c>
      <c r="J136" s="8">
        <f t="shared" si="37"/>
        <v>13200</v>
      </c>
      <c r="K136" s="34">
        <v>13200</v>
      </c>
      <c r="L136" s="34"/>
      <c r="M136" s="34"/>
      <c r="N136" s="34"/>
      <c r="O136" s="34">
        <v>14000</v>
      </c>
      <c r="P136" s="34">
        <v>14200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91166</v>
      </c>
      <c r="P518" s="34">
        <v>137182</v>
      </c>
    </row>
    <row r="519" spans="1:16">
      <c r="A519" s="35"/>
      <c r="B519" s="35"/>
      <c r="C519" s="35"/>
      <c r="D519" s="35"/>
      <c r="E519" s="35"/>
      <c r="F519" s="35"/>
      <c r="G519" s="35"/>
      <c r="H519" s="35"/>
      <c r="I519" s="35"/>
      <c r="J519" s="35"/>
      <c r="K519" s="35"/>
      <c r="L519" s="35"/>
      <c r="M519" s="35"/>
      <c r="N519" s="35"/>
      <c r="O519" s="35"/>
      <c r="P519" s="35"/>
    </row>
    <row r="520" spans="1:16">
      <c r="A520" s="243"/>
      <c r="B520" s="244"/>
      <c r="C520" s="244"/>
      <c r="D520" s="244"/>
      <c r="E520" s="244"/>
      <c r="F520" s="244"/>
      <c r="G520" s="244"/>
      <c r="H520" s="244"/>
      <c r="I520" s="244"/>
      <c r="J520" s="244"/>
      <c r="K520" s="244"/>
      <c r="L520" s="244"/>
      <c r="M520" s="244"/>
      <c r="N520" s="244"/>
      <c r="O520" s="244"/>
      <c r="P520" s="244"/>
    </row>
  </sheetData>
  <sheetProtection formatCells="0" autoFilter="0"/>
  <autoFilter ref="A6:P518">
    <filterColumn colId="1"/>
    <filterColumn colId="2"/>
  </autoFilter>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tabSelected="1" zoomScale="80" zoomScaleNormal="80" workbookViewId="0">
      <pane xSplit="6" ySplit="9" topLeftCell="G10" activePane="bottomRight" state="frozen"/>
      <selection pane="topRight" activeCell="F1" sqref="F1"/>
      <selection pane="bottomLeft" activeCell="A11" sqref="A11"/>
      <selection pane="bottomRight" activeCell="H3" sqref="H3:I3"/>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7" t="s">
        <v>737</v>
      </c>
      <c r="I1" s="227"/>
    </row>
    <row r="2" spans="1:10" ht="107.25" customHeight="1">
      <c r="H2" s="228" t="s">
        <v>839</v>
      </c>
      <c r="I2" s="228"/>
    </row>
    <row r="3" spans="1:10" ht="21.6" customHeight="1">
      <c r="H3" s="227" t="s">
        <v>864</v>
      </c>
      <c r="I3" s="227"/>
    </row>
    <row r="5" spans="1:10" ht="40.9" customHeight="1">
      <c r="A5" s="245" t="s">
        <v>842</v>
      </c>
      <c r="B5" s="245"/>
      <c r="C5" s="245"/>
      <c r="D5" s="245"/>
      <c r="E5" s="245"/>
      <c r="F5" s="245"/>
      <c r="G5" s="245"/>
      <c r="H5" s="245"/>
      <c r="I5" s="245"/>
    </row>
    <row r="6" spans="1:10" ht="15.95" customHeight="1">
      <c r="A6" s="98"/>
      <c r="B6" s="99"/>
      <c r="C6" s="99"/>
      <c r="D6" s="99"/>
      <c r="E6" s="100"/>
      <c r="F6" s="99"/>
      <c r="G6" s="99"/>
      <c r="H6" s="99"/>
      <c r="I6" s="99"/>
    </row>
    <row r="7" spans="1:10" ht="15.2" customHeight="1">
      <c r="A7" s="246" t="s">
        <v>663</v>
      </c>
      <c r="B7" s="246"/>
      <c r="C7" s="246"/>
      <c r="D7" s="246"/>
      <c r="E7" s="246"/>
      <c r="F7" s="246"/>
      <c r="G7" s="246"/>
      <c r="H7" s="246"/>
      <c r="I7" s="246"/>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843</v>
      </c>
      <c r="B10" s="70" t="s">
        <v>32</v>
      </c>
      <c r="C10" s="70"/>
      <c r="D10" s="70"/>
      <c r="E10" s="106"/>
      <c r="F10" s="70"/>
      <c r="G10" s="107">
        <f>G11+G53+G61+G79+G113+G181+G198+G211+G224</f>
        <v>5619.6407900000004</v>
      </c>
      <c r="H10" s="107">
        <f>H11+H53+H61+H79+H113+H181+H198+H211+H224+H234</f>
        <v>3796.4407900000006</v>
      </c>
      <c r="I10" s="107">
        <f>I11+I53+I61+I79+I113+I181+I198+I211+I224+I234</f>
        <v>2907.4407900000001</v>
      </c>
      <c r="J10" s="108">
        <f>G10+H10+I10</f>
        <v>12323.522370000002</v>
      </c>
    </row>
    <row r="11" spans="1:10">
      <c r="A11" s="73" t="s">
        <v>373</v>
      </c>
      <c r="B11" s="74" t="s">
        <v>32</v>
      </c>
      <c r="C11" s="74" t="s">
        <v>743</v>
      </c>
      <c r="D11" s="74" t="s">
        <v>750</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6" t="s">
        <v>374</v>
      </c>
      <c r="B12" s="217" t="s">
        <v>32</v>
      </c>
      <c r="C12" s="217" t="s">
        <v>743</v>
      </c>
      <c r="D12" s="217" t="s">
        <v>744</v>
      </c>
      <c r="E12" s="218"/>
      <c r="F12" s="217"/>
      <c r="G12" s="219">
        <f>G13</f>
        <v>938</v>
      </c>
      <c r="H12" s="219">
        <f t="shared" ref="H12:I16" si="2">H13</f>
        <v>974</v>
      </c>
      <c r="I12" s="219">
        <f t="shared" si="2"/>
        <v>1005</v>
      </c>
      <c r="J12" s="108">
        <f t="shared" si="1"/>
        <v>2917</v>
      </c>
    </row>
    <row r="13" spans="1:10" ht="51" outlineLevel="1">
      <c r="A13" s="114" t="s">
        <v>844</v>
      </c>
      <c r="B13" s="115" t="s">
        <v>32</v>
      </c>
      <c r="C13" s="115" t="s">
        <v>743</v>
      </c>
      <c r="D13" s="115" t="s">
        <v>744</v>
      </c>
      <c r="E13" s="116" t="s">
        <v>601</v>
      </c>
      <c r="F13" s="115"/>
      <c r="G13" s="117">
        <f>G14</f>
        <v>938</v>
      </c>
      <c r="H13" s="117">
        <f t="shared" si="2"/>
        <v>974</v>
      </c>
      <c r="I13" s="117">
        <f t="shared" si="2"/>
        <v>1005</v>
      </c>
      <c r="J13" s="108">
        <f t="shared" si="1"/>
        <v>2917</v>
      </c>
    </row>
    <row r="14" spans="1:10" outlineLevel="1">
      <c r="A14" s="118" t="s">
        <v>375</v>
      </c>
      <c r="B14" s="119" t="s">
        <v>32</v>
      </c>
      <c r="C14" s="119" t="s">
        <v>743</v>
      </c>
      <c r="D14" s="119" t="s">
        <v>744</v>
      </c>
      <c r="E14" s="120" t="s">
        <v>757</v>
      </c>
      <c r="F14" s="119"/>
      <c r="G14" s="117">
        <f>G15</f>
        <v>938</v>
      </c>
      <c r="H14" s="117">
        <f t="shared" si="2"/>
        <v>974</v>
      </c>
      <c r="I14" s="117">
        <f t="shared" si="2"/>
        <v>1005</v>
      </c>
      <c r="J14" s="108">
        <f t="shared" si="1"/>
        <v>2917</v>
      </c>
    </row>
    <row r="15" spans="1:10" ht="38.25" outlineLevel="1">
      <c r="A15" s="121" t="s">
        <v>376</v>
      </c>
      <c r="B15" s="122" t="s">
        <v>32</v>
      </c>
      <c r="C15" s="122" t="s">
        <v>743</v>
      </c>
      <c r="D15" s="122" t="s">
        <v>744</v>
      </c>
      <c r="E15" s="123" t="s">
        <v>758</v>
      </c>
      <c r="F15" s="122"/>
      <c r="G15" s="117">
        <f>G16</f>
        <v>938</v>
      </c>
      <c r="H15" s="117">
        <f t="shared" si="2"/>
        <v>974</v>
      </c>
      <c r="I15" s="117">
        <f t="shared" si="2"/>
        <v>1005</v>
      </c>
      <c r="J15" s="108">
        <f t="shared" si="1"/>
        <v>2917</v>
      </c>
    </row>
    <row r="16" spans="1:10" ht="51" outlineLevel="1">
      <c r="A16" s="90" t="s">
        <v>382</v>
      </c>
      <c r="B16" s="124" t="s">
        <v>32</v>
      </c>
      <c r="C16" s="124" t="s">
        <v>743</v>
      </c>
      <c r="D16" s="124" t="s">
        <v>744</v>
      </c>
      <c r="E16" s="125" t="s">
        <v>759</v>
      </c>
      <c r="F16" s="124"/>
      <c r="G16" s="117">
        <f>G17</f>
        <v>938</v>
      </c>
      <c r="H16" s="117">
        <f t="shared" si="2"/>
        <v>974</v>
      </c>
      <c r="I16" s="117">
        <f t="shared" si="2"/>
        <v>1005</v>
      </c>
      <c r="J16" s="108">
        <f t="shared" si="1"/>
        <v>2917</v>
      </c>
    </row>
    <row r="17" spans="1:10" ht="76.5" outlineLevel="1">
      <c r="A17" s="76" t="s">
        <v>378</v>
      </c>
      <c r="B17" s="77" t="s">
        <v>32</v>
      </c>
      <c r="C17" s="77" t="s">
        <v>743</v>
      </c>
      <c r="D17" s="77" t="s">
        <v>744</v>
      </c>
      <c r="E17" s="125" t="s">
        <v>759</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6" t="s">
        <v>374</v>
      </c>
      <c r="B18" s="217" t="s">
        <v>32</v>
      </c>
      <c r="C18" s="217" t="s">
        <v>743</v>
      </c>
      <c r="D18" s="217" t="s">
        <v>746</v>
      </c>
      <c r="E18" s="218" t="s">
        <v>760</v>
      </c>
      <c r="F18" s="217"/>
      <c r="G18" s="219">
        <f>G19</f>
        <v>1644.0364999999999</v>
      </c>
      <c r="H18" s="219">
        <f t="shared" ref="H18:I19" si="3">H19</f>
        <v>2299.7110000000002</v>
      </c>
      <c r="I18" s="219">
        <f t="shared" si="3"/>
        <v>1311.818</v>
      </c>
      <c r="J18" s="108">
        <f t="shared" si="1"/>
        <v>5255.5655000000006</v>
      </c>
    </row>
    <row r="19" spans="1:10" ht="51" outlineLevel="1">
      <c r="A19" s="114" t="s">
        <v>844</v>
      </c>
      <c r="B19" s="115" t="s">
        <v>32</v>
      </c>
      <c r="C19" s="115" t="s">
        <v>743</v>
      </c>
      <c r="D19" s="115" t="s">
        <v>746</v>
      </c>
      <c r="E19" s="116" t="s">
        <v>601</v>
      </c>
      <c r="F19" s="115"/>
      <c r="G19" s="117">
        <f>G20</f>
        <v>1644.0364999999999</v>
      </c>
      <c r="H19" s="117">
        <f t="shared" si="3"/>
        <v>2299.7110000000002</v>
      </c>
      <c r="I19" s="117">
        <f t="shared" si="3"/>
        <v>1311.818</v>
      </c>
      <c r="J19" s="108">
        <f t="shared" si="1"/>
        <v>5255.5655000000006</v>
      </c>
    </row>
    <row r="20" spans="1:10" outlineLevel="1">
      <c r="A20" s="118" t="s">
        <v>375</v>
      </c>
      <c r="B20" s="119" t="s">
        <v>32</v>
      </c>
      <c r="C20" s="119" t="s">
        <v>743</v>
      </c>
      <c r="D20" s="119" t="s">
        <v>746</v>
      </c>
      <c r="E20" s="120" t="s">
        <v>757</v>
      </c>
      <c r="F20" s="119"/>
      <c r="G20" s="117">
        <f>G21+G30</f>
        <v>1644.0364999999999</v>
      </c>
      <c r="H20" s="117">
        <f t="shared" ref="H20:I20" si="4">H21+H30</f>
        <v>2299.7110000000002</v>
      </c>
      <c r="I20" s="117">
        <f t="shared" si="4"/>
        <v>1311.818</v>
      </c>
      <c r="J20" s="108">
        <f t="shared" si="1"/>
        <v>5255.5655000000006</v>
      </c>
    </row>
    <row r="21" spans="1:10" ht="38.25" outlineLevel="1">
      <c r="A21" s="121" t="s">
        <v>376</v>
      </c>
      <c r="B21" s="122" t="s">
        <v>32</v>
      </c>
      <c r="C21" s="122" t="s">
        <v>743</v>
      </c>
      <c r="D21" s="122" t="s">
        <v>746</v>
      </c>
      <c r="E21" s="123" t="s">
        <v>758</v>
      </c>
      <c r="F21" s="122"/>
      <c r="G21" s="117">
        <f>G22+G26+G28</f>
        <v>1598</v>
      </c>
      <c r="H21" s="117">
        <f t="shared" ref="H21:I21" si="5">H22+H26+H28</f>
        <v>2299.7110000000002</v>
      </c>
      <c r="I21" s="117">
        <f t="shared" si="5"/>
        <v>1311.818</v>
      </c>
      <c r="J21" s="108">
        <f t="shared" si="1"/>
        <v>5209.5290000000005</v>
      </c>
    </row>
    <row r="22" spans="1:10" ht="63.75" outlineLevel="1">
      <c r="A22" s="90" t="s">
        <v>377</v>
      </c>
      <c r="B22" s="124" t="s">
        <v>32</v>
      </c>
      <c r="C22" s="124" t="s">
        <v>743</v>
      </c>
      <c r="D22" s="124" t="s">
        <v>746</v>
      </c>
      <c r="E22" s="126" t="s">
        <v>761</v>
      </c>
      <c r="F22" s="124"/>
      <c r="G22" s="117">
        <f>G23+G24+G25</f>
        <v>1598</v>
      </c>
      <c r="H22" s="117">
        <f t="shared" ref="H22:I22" si="6">H23+H24+H25</f>
        <v>1299.711</v>
      </c>
      <c r="I22" s="117">
        <f t="shared" si="6"/>
        <v>1311.818</v>
      </c>
      <c r="J22" s="108">
        <f t="shared" si="1"/>
        <v>4209.5290000000005</v>
      </c>
    </row>
    <row r="23" spans="1:10" ht="76.5" outlineLevel="1">
      <c r="A23" s="76" t="s">
        <v>378</v>
      </c>
      <c r="B23" s="77" t="s">
        <v>32</v>
      </c>
      <c r="C23" s="77" t="s">
        <v>743</v>
      </c>
      <c r="D23" s="77" t="s">
        <v>746</v>
      </c>
      <c r="E23" s="125" t="s">
        <v>761</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379</v>
      </c>
      <c r="B24" s="77" t="s">
        <v>32</v>
      </c>
      <c r="C24" s="77" t="s">
        <v>743</v>
      </c>
      <c r="D24" s="77" t="s">
        <v>746</v>
      </c>
      <c r="E24" s="125" t="s">
        <v>761</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381</v>
      </c>
      <c r="B25" s="77" t="s">
        <v>32</v>
      </c>
      <c r="C25" s="77" t="s">
        <v>743</v>
      </c>
      <c r="D25" s="77" t="s">
        <v>746</v>
      </c>
      <c r="E25" s="125" t="s">
        <v>761</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1000</v>
      </c>
      <c r="I28" s="117">
        <f t="shared" si="8"/>
        <v>0</v>
      </c>
      <c r="J28" s="108">
        <f t="shared" si="1"/>
        <v>1000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386</v>
      </c>
      <c r="B30" s="122" t="s">
        <v>32</v>
      </c>
      <c r="C30" s="122" t="s">
        <v>743</v>
      </c>
      <c r="D30" s="122" t="s">
        <v>746</v>
      </c>
      <c r="E30" s="123" t="s">
        <v>763</v>
      </c>
      <c r="F30" s="122"/>
      <c r="G30" s="117">
        <f>G31</f>
        <v>46.036499999999997</v>
      </c>
      <c r="H30" s="117">
        <f t="shared" ref="H30:I31" si="9">H31</f>
        <v>0</v>
      </c>
      <c r="I30" s="117">
        <f t="shared" si="9"/>
        <v>0</v>
      </c>
      <c r="J30" s="108">
        <f t="shared" si="1"/>
        <v>46.036499999999997</v>
      </c>
    </row>
    <row r="31" spans="1:10" ht="63.75" outlineLevel="1">
      <c r="A31" s="90" t="s">
        <v>377</v>
      </c>
      <c r="B31" s="124" t="s">
        <v>32</v>
      </c>
      <c r="C31" s="124" t="s">
        <v>743</v>
      </c>
      <c r="D31" s="124" t="s">
        <v>746</v>
      </c>
      <c r="E31" s="127" t="s">
        <v>764</v>
      </c>
      <c r="F31" s="124"/>
      <c r="G31" s="117">
        <f>G32</f>
        <v>46.036499999999997</v>
      </c>
      <c r="H31" s="117">
        <f t="shared" si="9"/>
        <v>0</v>
      </c>
      <c r="I31" s="117">
        <f t="shared" si="9"/>
        <v>0</v>
      </c>
      <c r="J31" s="108">
        <f t="shared" si="1"/>
        <v>46.036499999999997</v>
      </c>
    </row>
    <row r="32" spans="1:10" outlineLevel="1">
      <c r="A32" s="76" t="s">
        <v>381</v>
      </c>
      <c r="B32" s="77" t="s">
        <v>32</v>
      </c>
      <c r="C32" s="77" t="s">
        <v>743</v>
      </c>
      <c r="D32" s="77" t="s">
        <v>746</v>
      </c>
      <c r="E32" s="127" t="s">
        <v>764</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844</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643.69999999999993</v>
      </c>
      <c r="H39" s="219">
        <f t="shared" ref="H39:I41" si="11">H40</f>
        <v>0</v>
      </c>
      <c r="I39" s="219">
        <f t="shared" si="11"/>
        <v>0</v>
      </c>
      <c r="J39" s="108">
        <f t="shared" si="1"/>
        <v>643.69999999999993</v>
      </c>
    </row>
    <row r="40" spans="1:10" ht="51" outlineLevel="1">
      <c r="A40" s="114" t="s">
        <v>844</v>
      </c>
      <c r="B40" s="115" t="s">
        <v>32</v>
      </c>
      <c r="C40" s="115" t="s">
        <v>743</v>
      </c>
      <c r="D40" s="115" t="s">
        <v>28</v>
      </c>
      <c r="E40" s="116" t="s">
        <v>601</v>
      </c>
      <c r="F40" s="115"/>
      <c r="G40" s="117">
        <f>G41</f>
        <v>643.69999999999993</v>
      </c>
      <c r="H40" s="117">
        <f t="shared" si="11"/>
        <v>0</v>
      </c>
      <c r="I40" s="117">
        <f t="shared" si="11"/>
        <v>0</v>
      </c>
      <c r="J40" s="108">
        <f t="shared" si="1"/>
        <v>643.69999999999993</v>
      </c>
    </row>
    <row r="41" spans="1:10" outlineLevel="1">
      <c r="A41" s="118" t="s">
        <v>375</v>
      </c>
      <c r="B41" s="119" t="s">
        <v>32</v>
      </c>
      <c r="C41" s="119" t="s">
        <v>743</v>
      </c>
      <c r="D41" s="119" t="s">
        <v>28</v>
      </c>
      <c r="E41" s="120" t="s">
        <v>757</v>
      </c>
      <c r="F41" s="119"/>
      <c r="G41" s="117">
        <f>G42</f>
        <v>643.69999999999993</v>
      </c>
      <c r="H41" s="117">
        <f t="shared" si="11"/>
        <v>0</v>
      </c>
      <c r="I41" s="117">
        <f t="shared" si="11"/>
        <v>0</v>
      </c>
      <c r="J41" s="108">
        <f t="shared" si="1"/>
        <v>643.69999999999993</v>
      </c>
    </row>
    <row r="42" spans="1:10" ht="63.75" outlineLevel="1">
      <c r="A42" s="121" t="s">
        <v>386</v>
      </c>
      <c r="B42" s="122" t="s">
        <v>32</v>
      </c>
      <c r="C42" s="122" t="s">
        <v>743</v>
      </c>
      <c r="D42" s="122" t="s">
        <v>28</v>
      </c>
      <c r="E42" s="123" t="s">
        <v>763</v>
      </c>
      <c r="F42" s="122"/>
      <c r="G42" s="117">
        <f>G43+G45+G47+G49+G51</f>
        <v>643.69999999999993</v>
      </c>
      <c r="H42" s="117">
        <f t="shared" ref="H42:I42" si="12">H43+H45+H47+H49+H51</f>
        <v>0</v>
      </c>
      <c r="I42" s="117">
        <f t="shared" si="12"/>
        <v>0</v>
      </c>
      <c r="J42" s="108">
        <f t="shared" si="1"/>
        <v>643.69999999999993</v>
      </c>
    </row>
    <row r="43" spans="1:10" ht="89.25" outlineLevel="1">
      <c r="A43" s="90" t="s">
        <v>387</v>
      </c>
      <c r="B43" s="124" t="s">
        <v>32</v>
      </c>
      <c r="C43" s="124" t="s">
        <v>743</v>
      </c>
      <c r="D43" s="124" t="s">
        <v>28</v>
      </c>
      <c r="E43" s="126" t="s">
        <v>766</v>
      </c>
      <c r="F43" s="124"/>
      <c r="G43" s="117">
        <f>G44</f>
        <v>30.2</v>
      </c>
      <c r="H43" s="117">
        <f t="shared" ref="H43:I43" si="13">H44</f>
        <v>0</v>
      </c>
      <c r="I43" s="117">
        <f t="shared" si="13"/>
        <v>0</v>
      </c>
      <c r="J43" s="108">
        <f t="shared" si="1"/>
        <v>30.2</v>
      </c>
    </row>
    <row r="44" spans="1:10" outlineLevel="1">
      <c r="A44" s="76" t="s">
        <v>388</v>
      </c>
      <c r="B44" s="77" t="s">
        <v>32</v>
      </c>
      <c r="C44" s="77" t="s">
        <v>743</v>
      </c>
      <c r="D44" s="77" t="s">
        <v>28</v>
      </c>
      <c r="E44" s="125" t="s">
        <v>766</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2.7</v>
      </c>
      <c r="H47" s="117">
        <f t="shared" ref="H47:I47" si="15">H48</f>
        <v>0</v>
      </c>
      <c r="I47" s="117">
        <f t="shared" si="15"/>
        <v>0</v>
      </c>
      <c r="J47" s="108">
        <f t="shared" si="1"/>
        <v>2.7</v>
      </c>
    </row>
    <row r="48" spans="1:10" outlineLevel="1">
      <c r="A48" s="76" t="s">
        <v>388</v>
      </c>
      <c r="B48" s="77" t="s">
        <v>32</v>
      </c>
      <c r="C48" s="77" t="s">
        <v>743</v>
      </c>
      <c r="D48" s="77" t="s">
        <v>28</v>
      </c>
      <c r="E48" s="125" t="s">
        <v>768</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391</v>
      </c>
      <c r="B49" s="124" t="s">
        <v>32</v>
      </c>
      <c r="C49" s="124" t="s">
        <v>743</v>
      </c>
      <c r="D49" s="124" t="s">
        <v>28</v>
      </c>
      <c r="E49" s="126" t="s">
        <v>769</v>
      </c>
      <c r="F49" s="124"/>
      <c r="G49" s="117">
        <f>G50</f>
        <v>34.4</v>
      </c>
      <c r="H49" s="117">
        <f t="shared" ref="H49:I49" si="16">H50</f>
        <v>0</v>
      </c>
      <c r="I49" s="117">
        <f t="shared" si="16"/>
        <v>0</v>
      </c>
      <c r="J49" s="108">
        <f t="shared" si="1"/>
        <v>34.4</v>
      </c>
    </row>
    <row r="50" spans="1:10" outlineLevel="1">
      <c r="A50" s="76" t="s">
        <v>388</v>
      </c>
      <c r="B50" s="77" t="s">
        <v>32</v>
      </c>
      <c r="C50" s="77" t="s">
        <v>743</v>
      </c>
      <c r="D50" s="77" t="s">
        <v>28</v>
      </c>
      <c r="E50" s="125" t="s">
        <v>769</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20" t="s">
        <v>483</v>
      </c>
      <c r="B53" s="221" t="s">
        <v>32</v>
      </c>
      <c r="C53" s="221" t="s">
        <v>744</v>
      </c>
      <c r="D53" s="221" t="s">
        <v>750</v>
      </c>
      <c r="E53" s="222" t="s">
        <v>760</v>
      </c>
      <c r="F53" s="221"/>
      <c r="G53" s="223">
        <f>G54</f>
        <v>136</v>
      </c>
      <c r="H53" s="223">
        <f t="shared" ref="H53:I57" si="18">H54</f>
        <v>149.80000000000001</v>
      </c>
      <c r="I53" s="223">
        <f t="shared" si="18"/>
        <v>163.79999999999998</v>
      </c>
      <c r="J53" s="108">
        <f t="shared" si="1"/>
        <v>449.6</v>
      </c>
    </row>
    <row r="54" spans="1:10">
      <c r="A54" s="88" t="s">
        <v>482</v>
      </c>
      <c r="B54" s="111" t="s">
        <v>32</v>
      </c>
      <c r="C54" s="111" t="s">
        <v>744</v>
      </c>
      <c r="D54" s="111" t="s">
        <v>745</v>
      </c>
      <c r="E54" s="112" t="s">
        <v>760</v>
      </c>
      <c r="F54" s="111"/>
      <c r="G54" s="113">
        <f>G55</f>
        <v>136</v>
      </c>
      <c r="H54" s="113">
        <f t="shared" si="18"/>
        <v>149.80000000000001</v>
      </c>
      <c r="I54" s="113">
        <f t="shared" si="18"/>
        <v>163.79999999999998</v>
      </c>
      <c r="J54" s="108">
        <f t="shared" si="1"/>
        <v>449.6</v>
      </c>
    </row>
    <row r="55" spans="1:10" ht="51" outlineLevel="1">
      <c r="A55" s="114" t="s">
        <v>844</v>
      </c>
      <c r="B55" s="115" t="s">
        <v>32</v>
      </c>
      <c r="C55" s="115" t="s">
        <v>744</v>
      </c>
      <c r="D55" s="115" t="s">
        <v>745</v>
      </c>
      <c r="E55" s="116" t="s">
        <v>601</v>
      </c>
      <c r="F55" s="115"/>
      <c r="G55" s="117">
        <f>G56</f>
        <v>136</v>
      </c>
      <c r="H55" s="117">
        <f t="shared" si="18"/>
        <v>149.80000000000001</v>
      </c>
      <c r="I55" s="117">
        <f t="shared" si="18"/>
        <v>163.79999999999998</v>
      </c>
      <c r="J55" s="108">
        <f t="shared" si="1"/>
        <v>449.6</v>
      </c>
    </row>
    <row r="56" spans="1:10" outlineLevel="1">
      <c r="A56" s="118" t="s">
        <v>375</v>
      </c>
      <c r="B56" s="119" t="s">
        <v>32</v>
      </c>
      <c r="C56" s="119" t="s">
        <v>744</v>
      </c>
      <c r="D56" s="119" t="s">
        <v>745</v>
      </c>
      <c r="E56" s="120" t="s">
        <v>757</v>
      </c>
      <c r="F56" s="119"/>
      <c r="G56" s="117">
        <f>G57</f>
        <v>136</v>
      </c>
      <c r="H56" s="117">
        <f t="shared" si="18"/>
        <v>149.80000000000001</v>
      </c>
      <c r="I56" s="117">
        <f t="shared" si="18"/>
        <v>163.79999999999998</v>
      </c>
      <c r="J56" s="108">
        <f t="shared" si="1"/>
        <v>449.6</v>
      </c>
    </row>
    <row r="57" spans="1:10" ht="63.75" outlineLevel="1">
      <c r="A57" s="121" t="s">
        <v>386</v>
      </c>
      <c r="B57" s="122" t="s">
        <v>32</v>
      </c>
      <c r="C57" s="122" t="s">
        <v>744</v>
      </c>
      <c r="D57" s="122" t="s">
        <v>745</v>
      </c>
      <c r="E57" s="123" t="s">
        <v>763</v>
      </c>
      <c r="F57" s="122"/>
      <c r="G57" s="117">
        <f>G58</f>
        <v>136</v>
      </c>
      <c r="H57" s="117">
        <f t="shared" si="18"/>
        <v>149.80000000000001</v>
      </c>
      <c r="I57" s="117">
        <f t="shared" si="18"/>
        <v>163.79999999999998</v>
      </c>
      <c r="J57" s="108">
        <f t="shared" si="1"/>
        <v>449.6</v>
      </c>
    </row>
    <row r="58" spans="1:10" ht="89.25" outlineLevel="1">
      <c r="A58" s="121" t="s">
        <v>481</v>
      </c>
      <c r="B58" s="124" t="s">
        <v>32</v>
      </c>
      <c r="C58" s="124" t="s">
        <v>744</v>
      </c>
      <c r="D58" s="124" t="s">
        <v>745</v>
      </c>
      <c r="E58" s="126" t="s">
        <v>771</v>
      </c>
      <c r="F58" s="124"/>
      <c r="G58" s="117">
        <f>G59+G60</f>
        <v>136</v>
      </c>
      <c r="H58" s="117">
        <f t="shared" ref="H58:I58" si="19">H59+H60</f>
        <v>149.80000000000001</v>
      </c>
      <c r="I58" s="117">
        <f t="shared" si="19"/>
        <v>163.79999999999998</v>
      </c>
      <c r="J58" s="108">
        <f t="shared" si="1"/>
        <v>449.6</v>
      </c>
    </row>
    <row r="59" spans="1:10" ht="76.5" outlineLevel="1">
      <c r="A59" s="76" t="s">
        <v>378</v>
      </c>
      <c r="B59" s="77" t="s">
        <v>32</v>
      </c>
      <c r="C59" s="77" t="s">
        <v>744</v>
      </c>
      <c r="D59" s="77" t="s">
        <v>745</v>
      </c>
      <c r="E59" s="125" t="s">
        <v>771</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c r="A60" s="76" t="s">
        <v>379</v>
      </c>
      <c r="B60" s="77" t="s">
        <v>32</v>
      </c>
      <c r="C60" s="77" t="s">
        <v>744</v>
      </c>
      <c r="D60" s="77" t="s">
        <v>745</v>
      </c>
      <c r="E60" s="125" t="s">
        <v>771</v>
      </c>
      <c r="F60" s="77" t="s">
        <v>61</v>
      </c>
      <c r="G60" s="117">
        <f>'Бюджетная роспись'!J135/1000</f>
        <v>13.2</v>
      </c>
      <c r="H60" s="117">
        <f>'Бюджетная роспись'!O135/1000</f>
        <v>14</v>
      </c>
      <c r="I60" s="117">
        <f>'Бюджетная роспись'!P135/1000</f>
        <v>14.2</v>
      </c>
      <c r="J60" s="108">
        <f t="shared" si="1"/>
        <v>41.4</v>
      </c>
    </row>
    <row r="61" spans="1:10" ht="25.5">
      <c r="A61" s="220" t="s">
        <v>393</v>
      </c>
      <c r="B61" s="221" t="s">
        <v>32</v>
      </c>
      <c r="C61" s="221" t="s">
        <v>745</v>
      </c>
      <c r="D61" s="221" t="s">
        <v>750</v>
      </c>
      <c r="E61" s="222" t="s">
        <v>760</v>
      </c>
      <c r="F61" s="221"/>
      <c r="G61" s="223">
        <f>G62+G71</f>
        <v>15</v>
      </c>
      <c r="H61" s="223">
        <f t="shared" ref="H61:I61" si="20">H62+H71</f>
        <v>0</v>
      </c>
      <c r="I61" s="223">
        <f t="shared" si="20"/>
        <v>0</v>
      </c>
      <c r="J61" s="108">
        <f t="shared" si="1"/>
        <v>15</v>
      </c>
    </row>
    <row r="62" spans="1:10" ht="51">
      <c r="A62" s="88" t="s">
        <v>396</v>
      </c>
      <c r="B62" s="111" t="s">
        <v>32</v>
      </c>
      <c r="C62" s="111" t="s">
        <v>745</v>
      </c>
      <c r="D62" s="111" t="s">
        <v>25</v>
      </c>
      <c r="E62" s="112" t="s">
        <v>760</v>
      </c>
      <c r="F62" s="111"/>
      <c r="G62" s="113">
        <f>G63</f>
        <v>15</v>
      </c>
      <c r="H62" s="113">
        <f t="shared" ref="H62:I64" si="21">H63</f>
        <v>0</v>
      </c>
      <c r="I62" s="113">
        <f t="shared" si="21"/>
        <v>0</v>
      </c>
      <c r="J62" s="108">
        <f t="shared" si="1"/>
        <v>15</v>
      </c>
    </row>
    <row r="63" spans="1:10" ht="51" outlineLevel="1">
      <c r="A63" s="114" t="s">
        <v>844</v>
      </c>
      <c r="B63" s="115" t="s">
        <v>32</v>
      </c>
      <c r="C63" s="115" t="s">
        <v>745</v>
      </c>
      <c r="D63" s="115" t="s">
        <v>25</v>
      </c>
      <c r="E63" s="116" t="s">
        <v>601</v>
      </c>
      <c r="F63" s="115"/>
      <c r="G63" s="117">
        <f>G64</f>
        <v>15</v>
      </c>
      <c r="H63" s="117">
        <f t="shared" si="21"/>
        <v>0</v>
      </c>
      <c r="I63" s="117">
        <f t="shared" si="21"/>
        <v>0</v>
      </c>
      <c r="J63" s="108">
        <f t="shared" si="1"/>
        <v>15</v>
      </c>
    </row>
    <row r="64" spans="1:10" outlineLevel="1">
      <c r="A64" s="118" t="s">
        <v>375</v>
      </c>
      <c r="B64" s="119" t="s">
        <v>32</v>
      </c>
      <c r="C64" s="119" t="s">
        <v>745</v>
      </c>
      <c r="D64" s="119" t="s">
        <v>25</v>
      </c>
      <c r="E64" s="120" t="s">
        <v>757</v>
      </c>
      <c r="F64" s="119"/>
      <c r="G64" s="117">
        <f>G65</f>
        <v>15</v>
      </c>
      <c r="H64" s="117">
        <f t="shared" si="21"/>
        <v>0</v>
      </c>
      <c r="I64" s="117">
        <f t="shared" si="21"/>
        <v>0</v>
      </c>
      <c r="J64" s="108">
        <f t="shared" si="1"/>
        <v>15</v>
      </c>
    </row>
    <row r="65" spans="1:10" ht="38.25" outlineLevel="1">
      <c r="A65" s="121" t="s">
        <v>394</v>
      </c>
      <c r="B65" s="122" t="s">
        <v>32</v>
      </c>
      <c r="C65" s="122" t="s">
        <v>745</v>
      </c>
      <c r="D65" s="122" t="s">
        <v>25</v>
      </c>
      <c r="E65" s="123" t="s">
        <v>772</v>
      </c>
      <c r="F65" s="122"/>
      <c r="G65" s="117">
        <f>G66+G69</f>
        <v>15</v>
      </c>
      <c r="H65" s="117">
        <f t="shared" ref="H65:I65" si="22">H66+H69</f>
        <v>0</v>
      </c>
      <c r="I65" s="117">
        <f t="shared" si="22"/>
        <v>0</v>
      </c>
      <c r="J65" s="108">
        <f t="shared" si="1"/>
        <v>15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15</v>
      </c>
      <c r="H69" s="117">
        <f t="shared" ref="H69:I69" si="24">H70</f>
        <v>0</v>
      </c>
      <c r="I69" s="117">
        <f t="shared" si="24"/>
        <v>0</v>
      </c>
      <c r="J69" s="108">
        <f t="shared" si="1"/>
        <v>15</v>
      </c>
    </row>
    <row r="70" spans="1:10" ht="25.5" outlineLevel="1">
      <c r="A70" s="76" t="s">
        <v>379</v>
      </c>
      <c r="B70" s="77" t="s">
        <v>32</v>
      </c>
      <c r="C70" s="77" t="s">
        <v>745</v>
      </c>
      <c r="D70" s="77" t="s">
        <v>25</v>
      </c>
      <c r="E70" s="125" t="s">
        <v>774</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844</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521</v>
      </c>
      <c r="H79" s="110">
        <f t="shared" ref="H79:I79" si="30">H80+H86+H92+H105</f>
        <v>0</v>
      </c>
      <c r="I79" s="110">
        <f t="shared" si="30"/>
        <v>0</v>
      </c>
      <c r="J79" s="108">
        <f t="shared" si="28"/>
        <v>521</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844</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844</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511</v>
      </c>
      <c r="H92" s="113">
        <f t="shared" ref="H92:I93" si="33">H93</f>
        <v>0</v>
      </c>
      <c r="I92" s="113">
        <f t="shared" si="33"/>
        <v>0</v>
      </c>
      <c r="J92" s="108">
        <f t="shared" si="28"/>
        <v>511</v>
      </c>
    </row>
    <row r="93" spans="1:10" ht="51" outlineLevel="1">
      <c r="A93" s="114" t="s">
        <v>844</v>
      </c>
      <c r="B93" s="115" t="s">
        <v>32</v>
      </c>
      <c r="C93" s="115" t="s">
        <v>746</v>
      </c>
      <c r="D93" s="115" t="s">
        <v>751</v>
      </c>
      <c r="E93" s="116" t="s">
        <v>601</v>
      </c>
      <c r="F93" s="115"/>
      <c r="G93" s="117">
        <f>G94</f>
        <v>511</v>
      </c>
      <c r="H93" s="117">
        <f t="shared" si="33"/>
        <v>0</v>
      </c>
      <c r="I93" s="117">
        <f t="shared" si="33"/>
        <v>0</v>
      </c>
      <c r="J93" s="108">
        <f t="shared" si="28"/>
        <v>511</v>
      </c>
    </row>
    <row r="94" spans="1:10" outlineLevel="1">
      <c r="A94" s="118" t="s">
        <v>403</v>
      </c>
      <c r="B94" s="119" t="s">
        <v>32</v>
      </c>
      <c r="C94" s="119" t="s">
        <v>746</v>
      </c>
      <c r="D94" s="119" t="s">
        <v>751</v>
      </c>
      <c r="E94" s="120" t="s">
        <v>779</v>
      </c>
      <c r="F94" s="119"/>
      <c r="G94" s="117">
        <f>G95+G102</f>
        <v>511</v>
      </c>
      <c r="H94" s="117">
        <f t="shared" ref="H94:I94" si="34">H95+H102</f>
        <v>0</v>
      </c>
      <c r="I94" s="117">
        <f t="shared" si="34"/>
        <v>0</v>
      </c>
      <c r="J94" s="108">
        <f t="shared" si="28"/>
        <v>511</v>
      </c>
    </row>
    <row r="95" spans="1:10" ht="76.5" outlineLevel="1">
      <c r="A95" s="121" t="s">
        <v>704</v>
      </c>
      <c r="B95" s="122" t="s">
        <v>32</v>
      </c>
      <c r="C95" s="122" t="s">
        <v>746</v>
      </c>
      <c r="D95" s="122" t="s">
        <v>751</v>
      </c>
      <c r="E95" s="123" t="s">
        <v>780</v>
      </c>
      <c r="F95" s="122"/>
      <c r="G95" s="117">
        <f>G96+G98</f>
        <v>511</v>
      </c>
      <c r="H95" s="117">
        <f t="shared" ref="H95:I95" si="35">H96+H98</f>
        <v>0</v>
      </c>
      <c r="I95" s="117">
        <f t="shared" si="35"/>
        <v>0</v>
      </c>
      <c r="J95" s="108">
        <f t="shared" si="28"/>
        <v>511</v>
      </c>
    </row>
    <row r="96" spans="1:10" outlineLevel="1">
      <c r="A96" s="90" t="s">
        <v>475</v>
      </c>
      <c r="B96" s="124" t="s">
        <v>32</v>
      </c>
      <c r="C96" s="124" t="s">
        <v>746</v>
      </c>
      <c r="D96" s="124" t="s">
        <v>751</v>
      </c>
      <c r="E96" s="126" t="s">
        <v>781</v>
      </c>
      <c r="F96" s="124"/>
      <c r="G96" s="117">
        <f>G97</f>
        <v>511</v>
      </c>
      <c r="H96" s="117">
        <f t="shared" ref="H96:I96" si="36">H97</f>
        <v>0</v>
      </c>
      <c r="I96" s="117">
        <f t="shared" si="36"/>
        <v>0</v>
      </c>
      <c r="J96" s="108">
        <f t="shared" si="28"/>
        <v>511</v>
      </c>
    </row>
    <row r="97" spans="1:10" ht="25.5" outlineLevel="1">
      <c r="A97" s="76" t="s">
        <v>379</v>
      </c>
      <c r="B97" s="77" t="s">
        <v>32</v>
      </c>
      <c r="C97" s="77" t="s">
        <v>746</v>
      </c>
      <c r="D97" s="77" t="s">
        <v>751</v>
      </c>
      <c r="E97" s="125" t="s">
        <v>781</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10</v>
      </c>
      <c r="H105" s="113">
        <f t="shared" ref="H105:I107" si="40">H106</f>
        <v>0</v>
      </c>
      <c r="I105" s="113">
        <f t="shared" si="40"/>
        <v>0</v>
      </c>
      <c r="J105" s="108">
        <f t="shared" si="28"/>
        <v>10</v>
      </c>
    </row>
    <row r="106" spans="1:10" ht="51" outlineLevel="1">
      <c r="A106" s="114" t="s">
        <v>844</v>
      </c>
      <c r="B106" s="115" t="s">
        <v>32</v>
      </c>
      <c r="C106" s="115" t="s">
        <v>746</v>
      </c>
      <c r="D106" s="115" t="s">
        <v>27</v>
      </c>
      <c r="E106" s="116" t="s">
        <v>601</v>
      </c>
      <c r="F106" s="115"/>
      <c r="G106" s="117">
        <f>G107</f>
        <v>10</v>
      </c>
      <c r="H106" s="117">
        <f t="shared" si="40"/>
        <v>0</v>
      </c>
      <c r="I106" s="117">
        <f t="shared" si="40"/>
        <v>0</v>
      </c>
      <c r="J106" s="108">
        <f t="shared" si="28"/>
        <v>10</v>
      </c>
    </row>
    <row r="107" spans="1:10" outlineLevel="1">
      <c r="A107" s="118" t="s">
        <v>375</v>
      </c>
      <c r="B107" s="119" t="s">
        <v>32</v>
      </c>
      <c r="C107" s="119" t="s">
        <v>746</v>
      </c>
      <c r="D107" s="119" t="s">
        <v>27</v>
      </c>
      <c r="E107" s="120" t="s">
        <v>757</v>
      </c>
      <c r="F107" s="119"/>
      <c r="G107" s="117">
        <f>G108</f>
        <v>10</v>
      </c>
      <c r="H107" s="117">
        <f t="shared" si="40"/>
        <v>0</v>
      </c>
      <c r="I107" s="117">
        <f t="shared" si="40"/>
        <v>0</v>
      </c>
      <c r="J107" s="108">
        <f t="shared" si="28"/>
        <v>10</v>
      </c>
    </row>
    <row r="108" spans="1:10" ht="25.5" outlineLevel="1">
      <c r="A108" s="121" t="s">
        <v>384</v>
      </c>
      <c r="B108" s="122" t="s">
        <v>32</v>
      </c>
      <c r="C108" s="122" t="s">
        <v>746</v>
      </c>
      <c r="D108" s="122" t="s">
        <v>27</v>
      </c>
      <c r="E108" s="123" t="s">
        <v>605</v>
      </c>
      <c r="F108" s="122"/>
      <c r="G108" s="117">
        <f>G109+G111</f>
        <v>10</v>
      </c>
      <c r="H108" s="117">
        <f t="shared" ref="H108:I108" si="41">H109+H111</f>
        <v>0</v>
      </c>
      <c r="I108" s="117">
        <f t="shared" si="41"/>
        <v>0</v>
      </c>
      <c r="J108" s="108">
        <f t="shared" si="28"/>
        <v>10</v>
      </c>
    </row>
    <row r="109" spans="1:10" ht="38.25" outlineLevel="1">
      <c r="A109" s="90" t="s">
        <v>469</v>
      </c>
      <c r="B109" s="124" t="s">
        <v>32</v>
      </c>
      <c r="C109" s="124" t="s">
        <v>746</v>
      </c>
      <c r="D109" s="124" t="s">
        <v>27</v>
      </c>
      <c r="E109" s="126" t="s">
        <v>786</v>
      </c>
      <c r="F109" s="124"/>
      <c r="G109" s="117">
        <f>G110</f>
        <v>10</v>
      </c>
      <c r="H109" s="117">
        <f t="shared" ref="H109:I109" si="42">H110</f>
        <v>0</v>
      </c>
      <c r="I109" s="117">
        <f t="shared" si="42"/>
        <v>0</v>
      </c>
      <c r="J109" s="108">
        <f t="shared" si="28"/>
        <v>10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451.44040000000001</v>
      </c>
      <c r="H113" s="110">
        <f>H114+H122+H138+H172</f>
        <v>85.64079000000001</v>
      </c>
      <c r="I113" s="110">
        <f>I114+I122+I138+I172</f>
        <v>85.64079000000001</v>
      </c>
      <c r="J113" s="108">
        <f t="shared" si="28"/>
        <v>622.72198000000003</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845</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10</v>
      </c>
      <c r="H122" s="219">
        <f t="shared" ref="H122:I124" si="48">H123</f>
        <v>0</v>
      </c>
      <c r="I122" s="219">
        <f t="shared" si="48"/>
        <v>0</v>
      </c>
      <c r="J122" s="108">
        <f t="shared" si="28"/>
        <v>10</v>
      </c>
    </row>
    <row r="123" spans="1:10" ht="51" outlineLevel="1">
      <c r="A123" s="114" t="s">
        <v>455</v>
      </c>
      <c r="B123" s="115" t="s">
        <v>32</v>
      </c>
      <c r="C123" s="115" t="s">
        <v>747</v>
      </c>
      <c r="D123" s="115" t="s">
        <v>744</v>
      </c>
      <c r="E123" s="116" t="s">
        <v>601</v>
      </c>
      <c r="F123" s="115"/>
      <c r="G123" s="117">
        <f>G124</f>
        <v>10</v>
      </c>
      <c r="H123" s="117">
        <f t="shared" si="48"/>
        <v>0</v>
      </c>
      <c r="I123" s="117">
        <f t="shared" si="48"/>
        <v>0</v>
      </c>
      <c r="J123" s="108">
        <f t="shared" si="28"/>
        <v>10</v>
      </c>
    </row>
    <row r="124" spans="1:10" ht="38.25" outlineLevel="1">
      <c r="A124" s="118" t="s">
        <v>412</v>
      </c>
      <c r="B124" s="119" t="s">
        <v>32</v>
      </c>
      <c r="C124" s="119" t="s">
        <v>747</v>
      </c>
      <c r="D124" s="119" t="s">
        <v>744</v>
      </c>
      <c r="E124" s="120" t="s">
        <v>788</v>
      </c>
      <c r="F124" s="119"/>
      <c r="G124" s="117">
        <f>G125</f>
        <v>10</v>
      </c>
      <c r="H124" s="117">
        <f t="shared" si="48"/>
        <v>0</v>
      </c>
      <c r="I124" s="117">
        <f t="shared" si="48"/>
        <v>0</v>
      </c>
      <c r="J124" s="108">
        <f t="shared" si="28"/>
        <v>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0</v>
      </c>
      <c r="I125" s="117">
        <f t="shared" si="49"/>
        <v>0</v>
      </c>
      <c r="J125" s="108">
        <f t="shared" si="28"/>
        <v>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0</v>
      </c>
      <c r="I128" s="117">
        <f t="shared" si="51"/>
        <v>0</v>
      </c>
      <c r="J128" s="108">
        <f t="shared" si="28"/>
        <v>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0</v>
      </c>
      <c r="J137" s="108"/>
    </row>
    <row r="138" spans="1:10">
      <c r="A138" s="216" t="s">
        <v>420</v>
      </c>
      <c r="B138" s="217" t="s">
        <v>32</v>
      </c>
      <c r="C138" s="217" t="s">
        <v>747</v>
      </c>
      <c r="D138" s="217" t="s">
        <v>745</v>
      </c>
      <c r="E138" s="218" t="s">
        <v>760</v>
      </c>
      <c r="F138" s="217"/>
      <c r="G138" s="219">
        <f>G139</f>
        <v>441.44040000000001</v>
      </c>
      <c r="H138" s="219">
        <f t="shared" ref="H138:I139" si="55">H139</f>
        <v>85.64079000000001</v>
      </c>
      <c r="I138" s="219">
        <f t="shared" si="55"/>
        <v>85.64079000000001</v>
      </c>
      <c r="J138" s="108">
        <f t="shared" si="28"/>
        <v>612.72198000000003</v>
      </c>
    </row>
    <row r="139" spans="1:10" ht="51" outlineLevel="1">
      <c r="A139" s="114" t="s">
        <v>844</v>
      </c>
      <c r="B139" s="115" t="s">
        <v>32</v>
      </c>
      <c r="C139" s="115" t="s">
        <v>747</v>
      </c>
      <c r="D139" s="115" t="s">
        <v>745</v>
      </c>
      <c r="E139" s="116" t="s">
        <v>601</v>
      </c>
      <c r="F139" s="115"/>
      <c r="G139" s="117">
        <f>G140</f>
        <v>441.44040000000001</v>
      </c>
      <c r="H139" s="117">
        <f t="shared" si="55"/>
        <v>85.64079000000001</v>
      </c>
      <c r="I139" s="117">
        <f t="shared" si="55"/>
        <v>85.64079000000001</v>
      </c>
      <c r="J139" s="108">
        <f t="shared" si="28"/>
        <v>612.72198000000003</v>
      </c>
    </row>
    <row r="140" spans="1:10" ht="38.25" outlineLevel="1">
      <c r="A140" s="118" t="s">
        <v>412</v>
      </c>
      <c r="B140" s="119" t="s">
        <v>32</v>
      </c>
      <c r="C140" s="119" t="s">
        <v>747</v>
      </c>
      <c r="D140" s="119" t="s">
        <v>745</v>
      </c>
      <c r="E140" s="120" t="s">
        <v>788</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421</v>
      </c>
      <c r="B141" s="122" t="s">
        <v>32</v>
      </c>
      <c r="C141" s="122" t="s">
        <v>747</v>
      </c>
      <c r="D141" s="122" t="s">
        <v>745</v>
      </c>
      <c r="E141" s="123" t="s">
        <v>797</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846</v>
      </c>
      <c r="B151" s="124" t="s">
        <v>32</v>
      </c>
      <c r="C151" s="124" t="s">
        <v>747</v>
      </c>
      <c r="D151" s="124" t="s">
        <v>745</v>
      </c>
      <c r="E151" s="126" t="s">
        <v>802</v>
      </c>
      <c r="F151" s="124"/>
      <c r="G151" s="117">
        <f>G152</f>
        <v>14.4404</v>
      </c>
      <c r="H151" s="117">
        <f t="shared" ref="H151:I151" si="63">H152</f>
        <v>0</v>
      </c>
      <c r="I151" s="117">
        <f t="shared" si="63"/>
        <v>0</v>
      </c>
      <c r="J151" s="108">
        <f t="shared" si="58"/>
        <v>14.4404</v>
      </c>
    </row>
    <row r="152" spans="1:10" ht="25.5" outlineLevel="1">
      <c r="A152" s="76" t="s">
        <v>379</v>
      </c>
      <c r="B152" s="77" t="s">
        <v>32</v>
      </c>
      <c r="C152" s="77" t="s">
        <v>747</v>
      </c>
      <c r="D152" s="77" t="s">
        <v>745</v>
      </c>
      <c r="E152" s="125" t="s">
        <v>802</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424</v>
      </c>
      <c r="B153" s="124" t="s">
        <v>32</v>
      </c>
      <c r="C153" s="124" t="s">
        <v>747</v>
      </c>
      <c r="D153" s="124" t="s">
        <v>745</v>
      </c>
      <c r="E153" s="126" t="s">
        <v>803</v>
      </c>
      <c r="F153" s="124"/>
      <c r="G153" s="117">
        <f>G154</f>
        <v>40</v>
      </c>
      <c r="H153" s="117">
        <f t="shared" ref="H153:I153" si="64">H154</f>
        <v>50</v>
      </c>
      <c r="I153" s="117">
        <f t="shared" si="64"/>
        <v>50</v>
      </c>
      <c r="J153" s="108">
        <f t="shared" si="58"/>
        <v>140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91</v>
      </c>
      <c r="H159" s="117">
        <f t="shared" ref="H159:I159" si="67">H160+H161</f>
        <v>0</v>
      </c>
      <c r="I159" s="117">
        <f t="shared" si="67"/>
        <v>0</v>
      </c>
      <c r="J159" s="108">
        <f t="shared" si="58"/>
        <v>91</v>
      </c>
    </row>
    <row r="160" spans="1:10" ht="25.5" outlineLevel="1">
      <c r="A160" s="76" t="s">
        <v>379</v>
      </c>
      <c r="B160" s="77" t="s">
        <v>32</v>
      </c>
      <c r="C160" s="77" t="s">
        <v>747</v>
      </c>
      <c r="D160" s="77" t="s">
        <v>745</v>
      </c>
      <c r="E160" s="125" t="s">
        <v>806</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216</v>
      </c>
      <c r="H167" s="117">
        <f t="shared" ref="H167:I167" si="70">H168</f>
        <v>35.640790000000003</v>
      </c>
      <c r="I167" s="117">
        <f t="shared" si="70"/>
        <v>35.640790000000003</v>
      </c>
      <c r="J167" s="108">
        <f t="shared" si="58"/>
        <v>287.28158000000002</v>
      </c>
    </row>
    <row r="168" spans="1:10" ht="25.5" outlineLevel="1">
      <c r="A168" s="76" t="s">
        <v>379</v>
      </c>
      <c r="B168" s="77" t="s">
        <v>32</v>
      </c>
      <c r="C168" s="77" t="s">
        <v>747</v>
      </c>
      <c r="D168" s="77" t="s">
        <v>745</v>
      </c>
      <c r="E168" s="125" t="s">
        <v>809</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844</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1080.10989</v>
      </c>
      <c r="H181" s="110">
        <f t="shared" ref="H181:I183" si="76">H182</f>
        <v>0</v>
      </c>
      <c r="I181" s="110">
        <f t="shared" si="76"/>
        <v>0</v>
      </c>
      <c r="J181" s="108">
        <f t="shared" si="58"/>
        <v>1080.10989</v>
      </c>
    </row>
    <row r="182" spans="1:10">
      <c r="A182" s="88" t="s">
        <v>435</v>
      </c>
      <c r="B182" s="111" t="s">
        <v>32</v>
      </c>
      <c r="C182" s="111" t="s">
        <v>748</v>
      </c>
      <c r="D182" s="111" t="s">
        <v>743</v>
      </c>
      <c r="E182" s="112" t="s">
        <v>760</v>
      </c>
      <c r="F182" s="111"/>
      <c r="G182" s="113">
        <f>G183</f>
        <v>1080.10989</v>
      </c>
      <c r="H182" s="113">
        <f t="shared" si="76"/>
        <v>0</v>
      </c>
      <c r="I182" s="113">
        <f t="shared" si="76"/>
        <v>0</v>
      </c>
      <c r="J182" s="108">
        <f t="shared" si="58"/>
        <v>1080.10989</v>
      </c>
    </row>
    <row r="183" spans="1:10" ht="51" outlineLevel="1">
      <c r="A183" s="114" t="s">
        <v>844</v>
      </c>
      <c r="B183" s="115" t="s">
        <v>32</v>
      </c>
      <c r="C183" s="115" t="s">
        <v>748</v>
      </c>
      <c r="D183" s="115" t="s">
        <v>743</v>
      </c>
      <c r="E183" s="116" t="s">
        <v>601</v>
      </c>
      <c r="F183" s="115"/>
      <c r="G183" s="117">
        <f>G184</f>
        <v>1080.10989</v>
      </c>
      <c r="H183" s="117">
        <f t="shared" si="76"/>
        <v>0</v>
      </c>
      <c r="I183" s="117">
        <f t="shared" si="76"/>
        <v>0</v>
      </c>
      <c r="J183" s="108">
        <f t="shared" si="58"/>
        <v>1080.10989</v>
      </c>
    </row>
    <row r="184" spans="1:10" ht="38.25" outlineLevel="1">
      <c r="A184" s="118" t="s">
        <v>436</v>
      </c>
      <c r="B184" s="119" t="s">
        <v>32</v>
      </c>
      <c r="C184" s="119" t="s">
        <v>748</v>
      </c>
      <c r="D184" s="119" t="s">
        <v>743</v>
      </c>
      <c r="E184" s="120" t="s">
        <v>814</v>
      </c>
      <c r="F184" s="119"/>
      <c r="G184" s="117">
        <f>G185+G195</f>
        <v>1080.10989</v>
      </c>
      <c r="H184" s="117">
        <f t="shared" ref="H184:I184" si="77">H185+H195</f>
        <v>0</v>
      </c>
      <c r="I184" s="117">
        <f t="shared" si="77"/>
        <v>0</v>
      </c>
      <c r="J184" s="108">
        <f t="shared" si="58"/>
        <v>1080.10989</v>
      </c>
    </row>
    <row r="185" spans="1:10" ht="38.25" outlineLevel="1">
      <c r="A185" s="121" t="s">
        <v>437</v>
      </c>
      <c r="B185" s="122" t="s">
        <v>32</v>
      </c>
      <c r="C185" s="122" t="s">
        <v>748</v>
      </c>
      <c r="D185" s="122" t="s">
        <v>743</v>
      </c>
      <c r="E185" s="123" t="s">
        <v>815</v>
      </c>
      <c r="F185" s="122"/>
      <c r="G185" s="117">
        <f>G186+G190+G193</f>
        <v>1080.10989</v>
      </c>
      <c r="H185" s="117">
        <f t="shared" ref="H185:I185" si="78">H186+H190+H193</f>
        <v>0</v>
      </c>
      <c r="I185" s="117">
        <f t="shared" si="78"/>
        <v>0</v>
      </c>
      <c r="J185" s="108">
        <f t="shared" si="58"/>
        <v>1080.10989</v>
      </c>
    </row>
    <row r="186" spans="1:10" ht="25.5" outlineLevel="1">
      <c r="A186" s="90" t="s">
        <v>439</v>
      </c>
      <c r="B186" s="124" t="s">
        <v>32</v>
      </c>
      <c r="C186" s="124" t="s">
        <v>748</v>
      </c>
      <c r="D186" s="124" t="s">
        <v>743</v>
      </c>
      <c r="E186" s="126" t="s">
        <v>816</v>
      </c>
      <c r="F186" s="124"/>
      <c r="G186" s="117">
        <f>G187+G188+G189</f>
        <v>1080.10989</v>
      </c>
      <c r="H186" s="117">
        <f t="shared" ref="H186:I186" si="79">H187+H188+H189</f>
        <v>0</v>
      </c>
      <c r="I186" s="117">
        <f t="shared" si="79"/>
        <v>0</v>
      </c>
      <c r="J186" s="108">
        <f t="shared" si="58"/>
        <v>1080.10989</v>
      </c>
    </row>
    <row r="187" spans="1:10" ht="25.5" outlineLevel="1">
      <c r="A187" s="76" t="s">
        <v>379</v>
      </c>
      <c r="B187" s="77" t="s">
        <v>32</v>
      </c>
      <c r="C187" s="77" t="s">
        <v>748</v>
      </c>
      <c r="D187" s="77" t="s">
        <v>743</v>
      </c>
      <c r="E187" s="125" t="s">
        <v>816</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388</v>
      </c>
      <c r="B188" s="77" t="s">
        <v>32</v>
      </c>
      <c r="C188" s="77" t="s">
        <v>748</v>
      </c>
      <c r="D188" s="77" t="s">
        <v>743</v>
      </c>
      <c r="E188" s="125" t="s">
        <v>816</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189</v>
      </c>
      <c r="H198" s="110">
        <f t="shared" ref="H198:I198" si="83">H199+H205</f>
        <v>196</v>
      </c>
      <c r="I198" s="110">
        <f t="shared" si="83"/>
        <v>204</v>
      </c>
      <c r="J198" s="108">
        <f t="shared" si="58"/>
        <v>589</v>
      </c>
    </row>
    <row r="199" spans="1:10">
      <c r="A199" s="88" t="s">
        <v>441</v>
      </c>
      <c r="B199" s="111" t="s">
        <v>32</v>
      </c>
      <c r="C199" s="111" t="s">
        <v>25</v>
      </c>
      <c r="D199" s="111" t="s">
        <v>743</v>
      </c>
      <c r="E199" s="112" t="s">
        <v>760</v>
      </c>
      <c r="F199" s="111"/>
      <c r="G199" s="113">
        <f>G200</f>
        <v>189</v>
      </c>
      <c r="H199" s="113">
        <f t="shared" ref="H199:I203" si="84">H200</f>
        <v>196</v>
      </c>
      <c r="I199" s="113">
        <f t="shared" si="84"/>
        <v>204</v>
      </c>
      <c r="J199" s="108">
        <f t="shared" si="58"/>
        <v>589</v>
      </c>
    </row>
    <row r="200" spans="1:10" ht="51" outlineLevel="1">
      <c r="A200" s="114" t="s">
        <v>844</v>
      </c>
      <c r="B200" s="115" t="s">
        <v>32</v>
      </c>
      <c r="C200" s="115" t="s">
        <v>25</v>
      </c>
      <c r="D200" s="115" t="s">
        <v>743</v>
      </c>
      <c r="E200" s="116" t="s">
        <v>601</v>
      </c>
      <c r="F200" s="115"/>
      <c r="G200" s="117">
        <f>G201</f>
        <v>189</v>
      </c>
      <c r="H200" s="117">
        <f t="shared" si="84"/>
        <v>196</v>
      </c>
      <c r="I200" s="117">
        <f t="shared" si="84"/>
        <v>204</v>
      </c>
      <c r="J200" s="108">
        <f t="shared" si="58"/>
        <v>589</v>
      </c>
    </row>
    <row r="201" spans="1:10" outlineLevel="1">
      <c r="A201" s="118" t="s">
        <v>375</v>
      </c>
      <c r="B201" s="119" t="s">
        <v>32</v>
      </c>
      <c r="C201" s="119" t="s">
        <v>25</v>
      </c>
      <c r="D201" s="119" t="s">
        <v>743</v>
      </c>
      <c r="E201" s="120" t="s">
        <v>757</v>
      </c>
      <c r="F201" s="119"/>
      <c r="G201" s="117">
        <f>G202</f>
        <v>189</v>
      </c>
      <c r="H201" s="117">
        <f t="shared" si="84"/>
        <v>196</v>
      </c>
      <c r="I201" s="117">
        <f t="shared" si="84"/>
        <v>204</v>
      </c>
      <c r="J201" s="108">
        <f t="shared" si="58"/>
        <v>589</v>
      </c>
    </row>
    <row r="202" spans="1:10" ht="25.5" outlineLevel="1">
      <c r="A202" s="121" t="s">
        <v>384</v>
      </c>
      <c r="B202" s="122" t="s">
        <v>32</v>
      </c>
      <c r="C202" s="122" t="s">
        <v>25</v>
      </c>
      <c r="D202" s="122" t="s">
        <v>743</v>
      </c>
      <c r="E202" s="123" t="s">
        <v>605</v>
      </c>
      <c r="F202" s="122"/>
      <c r="G202" s="117">
        <f>G203</f>
        <v>189</v>
      </c>
      <c r="H202" s="117">
        <f t="shared" si="84"/>
        <v>196</v>
      </c>
      <c r="I202" s="117">
        <f t="shared" si="84"/>
        <v>204</v>
      </c>
      <c r="J202" s="108">
        <f t="shared" si="58"/>
        <v>589</v>
      </c>
    </row>
    <row r="203" spans="1:10" ht="25.5" outlineLevel="1">
      <c r="A203" s="90" t="s">
        <v>457</v>
      </c>
      <c r="B203" s="124" t="s">
        <v>32</v>
      </c>
      <c r="C203" s="124" t="s">
        <v>25</v>
      </c>
      <c r="D203" s="124" t="s">
        <v>743</v>
      </c>
      <c r="E203" s="126" t="s">
        <v>606</v>
      </c>
      <c r="F203" s="124"/>
      <c r="G203" s="117">
        <f>G204</f>
        <v>189</v>
      </c>
      <c r="H203" s="117">
        <f t="shared" si="84"/>
        <v>196</v>
      </c>
      <c r="I203" s="117">
        <f t="shared" si="84"/>
        <v>204</v>
      </c>
      <c r="J203" s="108">
        <f t="shared" si="58"/>
        <v>589</v>
      </c>
    </row>
    <row r="204" spans="1:10" ht="25.5" outlineLevel="1">
      <c r="A204" s="76" t="s">
        <v>380</v>
      </c>
      <c r="B204" s="77" t="s">
        <v>32</v>
      </c>
      <c r="C204" s="77" t="s">
        <v>25</v>
      </c>
      <c r="D204" s="77" t="s">
        <v>743</v>
      </c>
      <c r="E204" s="125" t="s">
        <v>606</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844</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844</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844</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0.35399999999999998</v>
      </c>
      <c r="H224" s="110">
        <f>H225</f>
        <v>0.123</v>
      </c>
      <c r="I224" s="110">
        <f t="shared" ref="H224:I229" si="90">I225</f>
        <v>0</v>
      </c>
      <c r="J224" s="108">
        <f t="shared" si="86"/>
        <v>0.47699999999999998</v>
      </c>
    </row>
    <row r="225" spans="1:10" ht="25.5">
      <c r="A225" s="88" t="s">
        <v>449</v>
      </c>
      <c r="B225" s="111" t="s">
        <v>32</v>
      </c>
      <c r="C225" s="111" t="s">
        <v>28</v>
      </c>
      <c r="D225" s="111" t="s">
        <v>743</v>
      </c>
      <c r="E225" s="112" t="s">
        <v>760</v>
      </c>
      <c r="F225" s="111"/>
      <c r="G225" s="113">
        <f>G226</f>
        <v>0.35399999999999998</v>
      </c>
      <c r="H225" s="113">
        <f t="shared" si="90"/>
        <v>0.123</v>
      </c>
      <c r="I225" s="113">
        <f t="shared" si="90"/>
        <v>0</v>
      </c>
      <c r="J225" s="108">
        <f t="shared" si="86"/>
        <v>0.47699999999999998</v>
      </c>
    </row>
    <row r="226" spans="1:10" ht="51" outlineLevel="1">
      <c r="A226" s="114" t="s">
        <v>844</v>
      </c>
      <c r="B226" s="115" t="s">
        <v>32</v>
      </c>
      <c r="C226" s="115" t="s">
        <v>28</v>
      </c>
      <c r="D226" s="115" t="s">
        <v>743</v>
      </c>
      <c r="E226" s="116" t="s">
        <v>601</v>
      </c>
      <c r="F226" s="115"/>
      <c r="G226" s="117">
        <f>G227</f>
        <v>0.35399999999999998</v>
      </c>
      <c r="H226" s="117">
        <f t="shared" si="90"/>
        <v>0.123</v>
      </c>
      <c r="I226" s="117">
        <f t="shared" si="90"/>
        <v>0</v>
      </c>
      <c r="J226" s="108">
        <f t="shared" si="86"/>
        <v>0.47699999999999998</v>
      </c>
    </row>
    <row r="227" spans="1:10" outlineLevel="1">
      <c r="A227" s="118" t="s">
        <v>375</v>
      </c>
      <c r="B227" s="119" t="s">
        <v>32</v>
      </c>
      <c r="C227" s="119" t="s">
        <v>28</v>
      </c>
      <c r="D227" s="119" t="s">
        <v>743</v>
      </c>
      <c r="E227" s="120" t="s">
        <v>757</v>
      </c>
      <c r="F227" s="119"/>
      <c r="G227" s="117">
        <f>G228</f>
        <v>0.35399999999999998</v>
      </c>
      <c r="H227" s="117">
        <f t="shared" si="90"/>
        <v>0.123</v>
      </c>
      <c r="I227" s="117">
        <f t="shared" si="90"/>
        <v>0</v>
      </c>
      <c r="J227" s="108">
        <f t="shared" si="86"/>
        <v>0.47699999999999998</v>
      </c>
    </row>
    <row r="228" spans="1:10" ht="25.5" outlineLevel="1">
      <c r="A228" s="121" t="s">
        <v>384</v>
      </c>
      <c r="B228" s="122" t="s">
        <v>32</v>
      </c>
      <c r="C228" s="122" t="s">
        <v>28</v>
      </c>
      <c r="D228" s="122" t="s">
        <v>743</v>
      </c>
      <c r="E228" s="123" t="s">
        <v>605</v>
      </c>
      <c r="F228" s="122"/>
      <c r="G228" s="117">
        <f>G229</f>
        <v>0.35399999999999998</v>
      </c>
      <c r="H228" s="117">
        <f t="shared" si="90"/>
        <v>0.123</v>
      </c>
      <c r="I228" s="117">
        <f t="shared" si="90"/>
        <v>0</v>
      </c>
      <c r="J228" s="108">
        <f t="shared" si="86"/>
        <v>0.47699999999999998</v>
      </c>
    </row>
    <row r="229" spans="1:10" ht="38.25" outlineLevel="1">
      <c r="A229" s="90" t="s">
        <v>847</v>
      </c>
      <c r="B229" s="124" t="s">
        <v>32</v>
      </c>
      <c r="C229" s="124" t="s">
        <v>28</v>
      </c>
      <c r="D229" s="124" t="s">
        <v>743</v>
      </c>
      <c r="E229" s="126" t="s">
        <v>824</v>
      </c>
      <c r="F229" s="124"/>
      <c r="G229" s="117">
        <f>G230</f>
        <v>0.35399999999999998</v>
      </c>
      <c r="H229" s="117">
        <f t="shared" si="90"/>
        <v>0.123</v>
      </c>
      <c r="I229" s="117">
        <f t="shared" si="90"/>
        <v>0</v>
      </c>
      <c r="J229" s="108">
        <f t="shared" si="86"/>
        <v>0.47699999999999998</v>
      </c>
    </row>
    <row r="230" spans="1:10" ht="25.5" outlineLevel="1">
      <c r="A230" s="76" t="s">
        <v>450</v>
      </c>
      <c r="B230" s="77" t="s">
        <v>32</v>
      </c>
      <c r="C230" s="77" t="s">
        <v>28</v>
      </c>
      <c r="D230" s="77" t="s">
        <v>743</v>
      </c>
      <c r="E230" s="125" t="s">
        <v>824</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749</v>
      </c>
      <c r="D231" s="74" t="s">
        <v>750</v>
      </c>
      <c r="E231" s="109"/>
      <c r="F231" s="74"/>
      <c r="G231" s="131" t="str">
        <f>G232</f>
        <v>х</v>
      </c>
      <c r="H231" s="131">
        <f t="shared" ref="H231:I233" si="91">H232</f>
        <v>91.165999999999997</v>
      </c>
      <c r="I231" s="131">
        <f t="shared" si="91"/>
        <v>137.18199999999999</v>
      </c>
      <c r="J231" s="108" t="e">
        <f t="shared" si="86"/>
        <v>#VALUE!</v>
      </c>
    </row>
    <row r="232" spans="1:10">
      <c r="A232" s="88" t="s">
        <v>452</v>
      </c>
      <c r="B232" s="111" t="s">
        <v>32</v>
      </c>
      <c r="C232" s="111" t="s">
        <v>749</v>
      </c>
      <c r="D232" s="111" t="s">
        <v>749</v>
      </c>
      <c r="E232" s="112"/>
      <c r="F232" s="111"/>
      <c r="G232" s="132" t="str">
        <f>G233</f>
        <v>х</v>
      </c>
      <c r="H232" s="132">
        <f t="shared" si="91"/>
        <v>91.165999999999997</v>
      </c>
      <c r="I232" s="132">
        <f t="shared" si="91"/>
        <v>137.18199999999999</v>
      </c>
      <c r="J232" s="108" t="e">
        <f t="shared" si="86"/>
        <v>#VALUE!</v>
      </c>
    </row>
    <row r="233" spans="1:10" outlineLevel="1">
      <c r="A233" s="114" t="s">
        <v>453</v>
      </c>
      <c r="B233" s="115" t="s">
        <v>32</v>
      </c>
      <c r="C233" s="115" t="s">
        <v>749</v>
      </c>
      <c r="D233" s="115" t="s">
        <v>749</v>
      </c>
      <c r="E233" s="116" t="s">
        <v>365</v>
      </c>
      <c r="F233" s="115"/>
      <c r="G233" s="133" t="str">
        <f>G234</f>
        <v>х</v>
      </c>
      <c r="H233" s="133">
        <f t="shared" si="91"/>
        <v>91.165999999999997</v>
      </c>
      <c r="I233" s="133">
        <f t="shared" si="91"/>
        <v>137.18199999999999</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91.165999999999997</v>
      </c>
      <c r="I234" s="133">
        <f>'Бюджетная роспись'!P518/1000</f>
        <v>137.18199999999999</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5619.6407900000004</v>
      </c>
      <c r="H236" s="142">
        <f t="shared" ref="H236:I236" si="92">H10</f>
        <v>3796.4407900000006</v>
      </c>
      <c r="I236" s="142">
        <f t="shared" si="92"/>
        <v>2907.4407900000001</v>
      </c>
      <c r="J236" s="108">
        <f t="shared" si="86"/>
        <v>12323.522370000002</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7" t="s">
        <v>738</v>
      </c>
      <c r="H1" s="227"/>
    </row>
    <row r="2" spans="1:9" ht="106.9"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c r="G3" s="227" t="str">
        <f>Ведомственная!H3</f>
        <v>от "26" декабря 2023 года № 37</v>
      </c>
      <c r="H3" s="227"/>
    </row>
    <row r="4" spans="1:9" ht="57" customHeight="1">
      <c r="A4" s="226" t="s">
        <v>835</v>
      </c>
      <c r="B4" s="226"/>
      <c r="C4" s="226"/>
      <c r="D4" s="226"/>
      <c r="E4" s="226"/>
      <c r="F4" s="226"/>
      <c r="G4" s="226"/>
      <c r="H4" s="226"/>
    </row>
    <row r="5" spans="1:9" ht="15.95" customHeight="1">
      <c r="A5" s="98"/>
      <c r="B5" s="99"/>
      <c r="C5" s="99"/>
      <c r="D5" s="100"/>
      <c r="E5" s="99"/>
      <c r="F5" s="99"/>
      <c r="G5" s="99"/>
      <c r="H5" s="99"/>
    </row>
    <row r="6" spans="1:9" ht="15.2" customHeight="1">
      <c r="A6" s="246" t="s">
        <v>663</v>
      </c>
      <c r="B6" s="246"/>
      <c r="C6" s="246"/>
      <c r="D6" s="246"/>
      <c r="E6" s="246"/>
      <c r="F6" s="246"/>
      <c r="G6" s="246"/>
      <c r="H6" s="246"/>
    </row>
    <row r="7" spans="1:9" ht="15.2" customHeight="1">
      <c r="A7" s="251" t="s">
        <v>370</v>
      </c>
      <c r="B7" s="253" t="s">
        <v>753</v>
      </c>
      <c r="C7" s="253" t="s">
        <v>756</v>
      </c>
      <c r="D7" s="253" t="s">
        <v>754</v>
      </c>
      <c r="E7" s="253" t="s">
        <v>755</v>
      </c>
      <c r="F7" s="247" t="s">
        <v>371</v>
      </c>
      <c r="G7" s="247" t="s">
        <v>372</v>
      </c>
      <c r="H7" s="249" t="s">
        <v>485</v>
      </c>
    </row>
    <row r="8" spans="1:9">
      <c r="A8" s="252"/>
      <c r="B8" s="254"/>
      <c r="C8" s="254"/>
      <c r="D8" s="254"/>
      <c r="E8" s="254"/>
      <c r="F8" s="248"/>
      <c r="G8" s="248"/>
      <c r="H8" s="250"/>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5619.6407900000004</v>
      </c>
      <c r="G10" s="107">
        <f>Ведомственная!H10</f>
        <v>3796.4407900000006</v>
      </c>
      <c r="H10" s="107">
        <f>Ведомственная!I10</f>
        <v>2907.4407900000001</v>
      </c>
      <c r="I10" s="150">
        <f>F10+G10+H10</f>
        <v>12323.522370000002</v>
      </c>
    </row>
    <row r="11" spans="1:9">
      <c r="A11" s="73" t="s">
        <v>373</v>
      </c>
      <c r="B11" s="74" t="s">
        <v>743</v>
      </c>
      <c r="C11" s="74" t="s">
        <v>750</v>
      </c>
      <c r="D11" s="109" t="s">
        <v>760</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374</v>
      </c>
      <c r="B12" s="111" t="s">
        <v>743</v>
      </c>
      <c r="C12" s="111" t="s">
        <v>744</v>
      </c>
      <c r="D12" s="112" t="s">
        <v>760</v>
      </c>
      <c r="E12" s="111"/>
      <c r="F12" s="113">
        <f>Ведомственная!G12</f>
        <v>938</v>
      </c>
      <c r="G12" s="113">
        <f>Ведомственная!H12</f>
        <v>974</v>
      </c>
      <c r="H12" s="113">
        <f>Ведомственная!I12</f>
        <v>1005</v>
      </c>
      <c r="I12" s="150">
        <f t="shared" si="0"/>
        <v>2917</v>
      </c>
    </row>
    <row r="13" spans="1:9" ht="51" outlineLevel="1">
      <c r="A13" s="114" t="s">
        <v>831</v>
      </c>
      <c r="B13" s="115" t="s">
        <v>743</v>
      </c>
      <c r="C13" s="115" t="s">
        <v>744</v>
      </c>
      <c r="D13" s="116" t="s">
        <v>601</v>
      </c>
      <c r="E13" s="115"/>
      <c r="F13" s="117">
        <f>Ведомственная!G13</f>
        <v>938</v>
      </c>
      <c r="G13" s="117">
        <f>Ведомственная!H13</f>
        <v>974</v>
      </c>
      <c r="H13" s="117">
        <f>Ведомственная!I13</f>
        <v>1005</v>
      </c>
      <c r="I13" s="150">
        <f t="shared" si="0"/>
        <v>2917</v>
      </c>
    </row>
    <row r="14" spans="1:9" ht="25.5" outlineLevel="1">
      <c r="A14" s="118" t="s">
        <v>375</v>
      </c>
      <c r="B14" s="119" t="s">
        <v>743</v>
      </c>
      <c r="C14" s="119" t="s">
        <v>744</v>
      </c>
      <c r="D14" s="120" t="s">
        <v>757</v>
      </c>
      <c r="E14" s="119"/>
      <c r="F14" s="117">
        <f>Ведомственная!G14</f>
        <v>938</v>
      </c>
      <c r="G14" s="117">
        <f>Ведомственная!H14</f>
        <v>974</v>
      </c>
      <c r="H14" s="117">
        <f>Ведомственная!I14</f>
        <v>1005</v>
      </c>
      <c r="I14" s="150">
        <f t="shared" si="0"/>
        <v>2917</v>
      </c>
    </row>
    <row r="15" spans="1:9" ht="38.25" outlineLevel="1">
      <c r="A15" s="121" t="s">
        <v>376</v>
      </c>
      <c r="B15" s="122" t="s">
        <v>743</v>
      </c>
      <c r="C15" s="122" t="s">
        <v>744</v>
      </c>
      <c r="D15" s="123" t="s">
        <v>758</v>
      </c>
      <c r="E15" s="122"/>
      <c r="F15" s="117">
        <f>Ведомственная!G15</f>
        <v>938</v>
      </c>
      <c r="G15" s="117">
        <f>Ведомственная!H15</f>
        <v>974</v>
      </c>
      <c r="H15" s="117">
        <f>Ведомственная!I15</f>
        <v>1005</v>
      </c>
      <c r="I15" s="150">
        <f t="shared" si="0"/>
        <v>2917</v>
      </c>
    </row>
    <row r="16" spans="1:9" ht="51" outlineLevel="1">
      <c r="A16" s="90" t="s">
        <v>382</v>
      </c>
      <c r="B16" s="124" t="s">
        <v>743</v>
      </c>
      <c r="C16" s="124" t="s">
        <v>744</v>
      </c>
      <c r="D16" s="125" t="s">
        <v>759</v>
      </c>
      <c r="E16" s="124"/>
      <c r="F16" s="117">
        <f>Ведомственная!G16</f>
        <v>938</v>
      </c>
      <c r="G16" s="117">
        <f>Ведомственная!H16</f>
        <v>974</v>
      </c>
      <c r="H16" s="117">
        <f>Ведомственная!I16</f>
        <v>1005</v>
      </c>
      <c r="I16" s="150">
        <f t="shared" si="0"/>
        <v>2917</v>
      </c>
    </row>
    <row r="17" spans="1:9" ht="76.5" outlineLevel="1">
      <c r="A17" s="76" t="s">
        <v>378</v>
      </c>
      <c r="B17" s="77" t="s">
        <v>743</v>
      </c>
      <c r="C17" s="77" t="s">
        <v>744</v>
      </c>
      <c r="D17" s="125" t="s">
        <v>759</v>
      </c>
      <c r="E17" s="77" t="s">
        <v>36</v>
      </c>
      <c r="F17" s="117">
        <f>Ведомственная!G17</f>
        <v>938</v>
      </c>
      <c r="G17" s="117">
        <f>Ведомственная!H17</f>
        <v>974</v>
      </c>
      <c r="H17" s="117">
        <f>Ведомственная!I17</f>
        <v>1005</v>
      </c>
      <c r="I17" s="150">
        <f t="shared" si="0"/>
        <v>2917</v>
      </c>
    </row>
    <row r="18" spans="1:9" ht="51">
      <c r="A18" s="88" t="s">
        <v>374</v>
      </c>
      <c r="B18" s="111" t="s">
        <v>743</v>
      </c>
      <c r="C18" s="111" t="s">
        <v>746</v>
      </c>
      <c r="D18" s="112" t="s">
        <v>760</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831</v>
      </c>
      <c r="B19" s="115" t="s">
        <v>743</v>
      </c>
      <c r="C19" s="115" t="s">
        <v>746</v>
      </c>
      <c r="D19" s="116" t="s">
        <v>601</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375</v>
      </c>
      <c r="B20" s="119" t="s">
        <v>743</v>
      </c>
      <c r="C20" s="119" t="s">
        <v>746</v>
      </c>
      <c r="D20" s="120" t="s">
        <v>757</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376</v>
      </c>
      <c r="B21" s="122" t="s">
        <v>743</v>
      </c>
      <c r="C21" s="122" t="s">
        <v>746</v>
      </c>
      <c r="D21" s="123" t="s">
        <v>758</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377</v>
      </c>
      <c r="B22" s="124" t="s">
        <v>743</v>
      </c>
      <c r="C22" s="124" t="s">
        <v>746</v>
      </c>
      <c r="D22" s="126" t="s">
        <v>761</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378</v>
      </c>
      <c r="B23" s="77" t="s">
        <v>743</v>
      </c>
      <c r="C23" s="77" t="s">
        <v>746</v>
      </c>
      <c r="D23" s="125" t="s">
        <v>761</v>
      </c>
      <c r="E23" s="77" t="s">
        <v>36</v>
      </c>
      <c r="F23" s="117">
        <f>Ведомственная!G23</f>
        <v>898</v>
      </c>
      <c r="G23" s="117">
        <f>Ведомственная!H23</f>
        <v>932</v>
      </c>
      <c r="H23" s="117">
        <f>Ведомственная!I23</f>
        <v>970</v>
      </c>
      <c r="I23" s="150">
        <f t="shared" si="0"/>
        <v>2800</v>
      </c>
    </row>
    <row r="24" spans="1:9" ht="25.5" outlineLevel="1">
      <c r="A24" s="76" t="s">
        <v>379</v>
      </c>
      <c r="B24" s="77" t="s">
        <v>743</v>
      </c>
      <c r="C24" s="77" t="s">
        <v>746</v>
      </c>
      <c r="D24" s="125" t="s">
        <v>761</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381</v>
      </c>
      <c r="B25" s="77" t="s">
        <v>743</v>
      </c>
      <c r="C25" s="77" t="s">
        <v>746</v>
      </c>
      <c r="D25" s="125" t="s">
        <v>761</v>
      </c>
      <c r="E25" s="77" t="s">
        <v>159</v>
      </c>
      <c r="F25" s="117">
        <f>Ведомственная!G25</f>
        <v>56</v>
      </c>
      <c r="G25" s="117">
        <f>Ведомственная!H25</f>
        <v>0</v>
      </c>
      <c r="H25" s="117">
        <f>Ведомственная!I25</f>
        <v>0</v>
      </c>
      <c r="I25" s="150">
        <f t="shared" si="0"/>
        <v>56</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1000</v>
      </c>
      <c r="H28" s="117">
        <f>Ведомственная!I28</f>
        <v>0</v>
      </c>
      <c r="I28" s="150">
        <f t="shared" si="0"/>
        <v>1000</v>
      </c>
    </row>
    <row r="29" spans="1:9" ht="25.5" outlineLevel="1">
      <c r="A29" s="76" t="s">
        <v>379</v>
      </c>
      <c r="B29" s="77" t="s">
        <v>743</v>
      </c>
      <c r="C29" s="77" t="s">
        <v>746</v>
      </c>
      <c r="D29" s="125" t="s">
        <v>762</v>
      </c>
      <c r="E29" s="77" t="s">
        <v>61</v>
      </c>
      <c r="F29" s="117">
        <f>Ведомственная!G29</f>
        <v>0</v>
      </c>
      <c r="G29" s="117">
        <f>Ведомственная!H29</f>
        <v>1000</v>
      </c>
      <c r="H29" s="117">
        <f>Ведомственная!I29</f>
        <v>0</v>
      </c>
      <c r="I29" s="150">
        <f t="shared" si="0"/>
        <v>1000</v>
      </c>
    </row>
    <row r="30" spans="1:9" ht="63.75" outlineLevel="1">
      <c r="A30" s="121" t="s">
        <v>386</v>
      </c>
      <c r="B30" s="122" t="s">
        <v>743</v>
      </c>
      <c r="C30" s="122" t="s">
        <v>746</v>
      </c>
      <c r="D30" s="123" t="s">
        <v>763</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377</v>
      </c>
      <c r="B31" s="124" t="s">
        <v>743</v>
      </c>
      <c r="C31" s="124" t="s">
        <v>746</v>
      </c>
      <c r="D31" s="127" t="s">
        <v>764</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381</v>
      </c>
      <c r="B32" s="77" t="s">
        <v>743</v>
      </c>
      <c r="C32" s="77" t="s">
        <v>746</v>
      </c>
      <c r="D32" s="127" t="s">
        <v>764</v>
      </c>
      <c r="E32" s="128" t="s">
        <v>154</v>
      </c>
      <c r="F32" s="117">
        <f>Ведомственная!G32</f>
        <v>46.036499999999997</v>
      </c>
      <c r="G32" s="117">
        <f>Ведомственная!H32</f>
        <v>0</v>
      </c>
      <c r="H32" s="117">
        <f>Ведомственная!I32</f>
        <v>0</v>
      </c>
      <c r="I32" s="150">
        <f t="shared" si="0"/>
        <v>46.036499999999997</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832</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836</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831</v>
      </c>
      <c r="B40" s="115" t="s">
        <v>743</v>
      </c>
      <c r="C40" s="115" t="s">
        <v>28</v>
      </c>
      <c r="D40" s="116" t="s">
        <v>601</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375</v>
      </c>
      <c r="B41" s="119" t="s">
        <v>743</v>
      </c>
      <c r="C41" s="119" t="s">
        <v>28</v>
      </c>
      <c r="D41" s="120" t="s">
        <v>757</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386</v>
      </c>
      <c r="B42" s="122" t="s">
        <v>743</v>
      </c>
      <c r="C42" s="122" t="s">
        <v>28</v>
      </c>
      <c r="D42" s="123" t="s">
        <v>763</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387</v>
      </c>
      <c r="B43" s="124" t="s">
        <v>743</v>
      </c>
      <c r="C43" s="124" t="s">
        <v>28</v>
      </c>
      <c r="D43" s="126" t="s">
        <v>766</v>
      </c>
      <c r="E43" s="124"/>
      <c r="F43" s="117">
        <f>Ведомственная!G43</f>
        <v>30.2</v>
      </c>
      <c r="G43" s="117">
        <f>Ведомственная!H43</f>
        <v>0</v>
      </c>
      <c r="H43" s="117">
        <f>Ведомственная!I43</f>
        <v>0</v>
      </c>
      <c r="I43" s="150">
        <f t="shared" si="0"/>
        <v>30.2</v>
      </c>
    </row>
    <row r="44" spans="1:9" ht="25.5" outlineLevel="1">
      <c r="A44" s="76" t="s">
        <v>388</v>
      </c>
      <c r="B44" s="77" t="s">
        <v>743</v>
      </c>
      <c r="C44" s="77" t="s">
        <v>28</v>
      </c>
      <c r="D44" s="125" t="s">
        <v>766</v>
      </c>
      <c r="E44" s="77" t="s">
        <v>154</v>
      </c>
      <c r="F44" s="117">
        <f>Ведомственная!G44</f>
        <v>30.2</v>
      </c>
      <c r="G44" s="117">
        <f>Ведомственная!H44</f>
        <v>0</v>
      </c>
      <c r="H44" s="117">
        <f>Ведомственная!I44</f>
        <v>0</v>
      </c>
      <c r="I44" s="150">
        <f t="shared" si="0"/>
        <v>30.2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2.7</v>
      </c>
      <c r="G47" s="117">
        <f>Ведомственная!H47</f>
        <v>0</v>
      </c>
      <c r="H47" s="117">
        <f>Ведомственная!I47</f>
        <v>0</v>
      </c>
      <c r="I47" s="150">
        <f t="shared" si="0"/>
        <v>2.7</v>
      </c>
    </row>
    <row r="48" spans="1:9" ht="25.5" outlineLevel="1">
      <c r="A48" s="76" t="s">
        <v>388</v>
      </c>
      <c r="B48" s="77" t="s">
        <v>743</v>
      </c>
      <c r="C48" s="77" t="s">
        <v>28</v>
      </c>
      <c r="D48" s="125" t="s">
        <v>768</v>
      </c>
      <c r="E48" s="77" t="s">
        <v>154</v>
      </c>
      <c r="F48" s="117">
        <f>Ведомственная!G48</f>
        <v>2.7</v>
      </c>
      <c r="G48" s="117">
        <f>Ведомственная!H48</f>
        <v>0</v>
      </c>
      <c r="H48" s="117">
        <f>Ведомственная!I48</f>
        <v>0</v>
      </c>
      <c r="I48" s="150">
        <f t="shared" si="0"/>
        <v>2.7</v>
      </c>
    </row>
    <row r="49" spans="1:9" ht="76.5" outlineLevel="1">
      <c r="A49" s="90" t="s">
        <v>391</v>
      </c>
      <c r="B49" s="124" t="s">
        <v>743</v>
      </c>
      <c r="C49" s="124" t="s">
        <v>28</v>
      </c>
      <c r="D49" s="126" t="s">
        <v>769</v>
      </c>
      <c r="E49" s="124"/>
      <c r="F49" s="117">
        <f>Ведомственная!G49</f>
        <v>34.4</v>
      </c>
      <c r="G49" s="117">
        <f>Ведомственная!H49</f>
        <v>0</v>
      </c>
      <c r="H49" s="117">
        <f>Ведомственная!I49</f>
        <v>0</v>
      </c>
      <c r="I49" s="150">
        <f t="shared" si="0"/>
        <v>34.4</v>
      </c>
    </row>
    <row r="50" spans="1:9" ht="25.5" outlineLevel="1">
      <c r="A50" s="76" t="s">
        <v>388</v>
      </c>
      <c r="B50" s="77" t="s">
        <v>743</v>
      </c>
      <c r="C50" s="77" t="s">
        <v>28</v>
      </c>
      <c r="D50" s="125" t="s">
        <v>769</v>
      </c>
      <c r="E50" s="77" t="s">
        <v>154</v>
      </c>
      <c r="F50" s="117">
        <f>Ведомственная!G50</f>
        <v>34.4</v>
      </c>
      <c r="G50" s="117">
        <f>Ведомственная!H50</f>
        <v>0</v>
      </c>
      <c r="H50" s="117">
        <f>Ведомственная!I50</f>
        <v>0</v>
      </c>
      <c r="I50" s="150">
        <f t="shared" si="0"/>
        <v>34.4</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136</v>
      </c>
      <c r="G53" s="110">
        <f>Ведомственная!H53</f>
        <v>149.80000000000001</v>
      </c>
      <c r="H53" s="110">
        <f>Ведомственная!I53</f>
        <v>163.79999999999998</v>
      </c>
      <c r="I53" s="150">
        <f t="shared" si="0"/>
        <v>449.6</v>
      </c>
    </row>
    <row r="54" spans="1:9">
      <c r="A54" s="88" t="s">
        <v>482</v>
      </c>
      <c r="B54" s="111" t="s">
        <v>744</v>
      </c>
      <c r="C54" s="111" t="s">
        <v>745</v>
      </c>
      <c r="D54" s="112" t="s">
        <v>760</v>
      </c>
      <c r="E54" s="111"/>
      <c r="F54" s="113">
        <f>Ведомственная!G54</f>
        <v>136</v>
      </c>
      <c r="G54" s="113">
        <f>Ведомственная!H54</f>
        <v>149.80000000000001</v>
      </c>
      <c r="H54" s="113">
        <f>Ведомственная!I54</f>
        <v>163.79999999999998</v>
      </c>
      <c r="I54" s="150">
        <f t="shared" si="0"/>
        <v>449.6</v>
      </c>
    </row>
    <row r="55" spans="1:9" ht="51" outlineLevel="1">
      <c r="A55" s="114" t="s">
        <v>831</v>
      </c>
      <c r="B55" s="115" t="s">
        <v>744</v>
      </c>
      <c r="C55" s="115" t="s">
        <v>745</v>
      </c>
      <c r="D55" s="116" t="s">
        <v>601</v>
      </c>
      <c r="E55" s="115"/>
      <c r="F55" s="117">
        <f>Ведомственная!G55</f>
        <v>136</v>
      </c>
      <c r="G55" s="117">
        <f>Ведомственная!H55</f>
        <v>149.80000000000001</v>
      </c>
      <c r="H55" s="117">
        <f>Ведомственная!I55</f>
        <v>163.79999999999998</v>
      </c>
      <c r="I55" s="150">
        <f t="shared" si="0"/>
        <v>449.6</v>
      </c>
    </row>
    <row r="56" spans="1:9" ht="25.5" outlineLevel="1">
      <c r="A56" s="118" t="s">
        <v>375</v>
      </c>
      <c r="B56" s="119" t="s">
        <v>744</v>
      </c>
      <c r="C56" s="119" t="s">
        <v>745</v>
      </c>
      <c r="D56" s="120" t="s">
        <v>757</v>
      </c>
      <c r="E56" s="119"/>
      <c r="F56" s="117">
        <f>Ведомственная!G56</f>
        <v>136</v>
      </c>
      <c r="G56" s="117">
        <f>Ведомственная!H56</f>
        <v>149.80000000000001</v>
      </c>
      <c r="H56" s="117">
        <f>Ведомственная!I56</f>
        <v>163.79999999999998</v>
      </c>
      <c r="I56" s="150">
        <f t="shared" si="0"/>
        <v>449.6</v>
      </c>
    </row>
    <row r="57" spans="1:9" ht="63.75" outlineLevel="1">
      <c r="A57" s="121" t="s">
        <v>386</v>
      </c>
      <c r="B57" s="122" t="s">
        <v>744</v>
      </c>
      <c r="C57" s="122" t="s">
        <v>745</v>
      </c>
      <c r="D57" s="123" t="s">
        <v>763</v>
      </c>
      <c r="E57" s="122"/>
      <c r="F57" s="117">
        <f>Ведомственная!G57</f>
        <v>136</v>
      </c>
      <c r="G57" s="117">
        <f>Ведомственная!H57</f>
        <v>149.80000000000001</v>
      </c>
      <c r="H57" s="117">
        <f>Ведомственная!I57</f>
        <v>163.79999999999998</v>
      </c>
      <c r="I57" s="150">
        <f t="shared" si="0"/>
        <v>449.6</v>
      </c>
    </row>
    <row r="58" spans="1:9" ht="89.25" outlineLevel="1">
      <c r="A58" s="121" t="s">
        <v>481</v>
      </c>
      <c r="B58" s="124" t="s">
        <v>744</v>
      </c>
      <c r="C58" s="124" t="s">
        <v>745</v>
      </c>
      <c r="D58" s="126" t="s">
        <v>771</v>
      </c>
      <c r="E58" s="124"/>
      <c r="F58" s="117">
        <f>Ведомственная!G58</f>
        <v>136</v>
      </c>
      <c r="G58" s="117">
        <f>Ведомственная!H58</f>
        <v>149.80000000000001</v>
      </c>
      <c r="H58" s="117">
        <f>Ведомственная!I58</f>
        <v>163.79999999999998</v>
      </c>
      <c r="I58" s="150">
        <f t="shared" si="0"/>
        <v>449.6</v>
      </c>
    </row>
    <row r="59" spans="1:9" ht="76.5" outlineLevel="1">
      <c r="A59" s="76" t="s">
        <v>378</v>
      </c>
      <c r="B59" s="77" t="s">
        <v>744</v>
      </c>
      <c r="C59" s="77" t="s">
        <v>745</v>
      </c>
      <c r="D59" s="125" t="s">
        <v>771</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c r="A60" s="76" t="s">
        <v>379</v>
      </c>
      <c r="B60" s="77" t="s">
        <v>744</v>
      </c>
      <c r="C60" s="77" t="s">
        <v>745</v>
      </c>
      <c r="D60" s="125" t="s">
        <v>771</v>
      </c>
      <c r="E60" s="77" t="s">
        <v>61</v>
      </c>
      <c r="F60" s="117">
        <f>Ведомственная!G60</f>
        <v>13.2</v>
      </c>
      <c r="G60" s="117">
        <f>Ведомственная!H60</f>
        <v>14</v>
      </c>
      <c r="H60" s="117">
        <f>Ведомственная!I60</f>
        <v>14.2</v>
      </c>
      <c r="I60" s="150">
        <f t="shared" si="0"/>
        <v>41.4</v>
      </c>
    </row>
    <row r="61" spans="1:9" ht="25.5">
      <c r="A61" s="73" t="s">
        <v>393</v>
      </c>
      <c r="B61" s="74" t="s">
        <v>745</v>
      </c>
      <c r="C61" s="74" t="s">
        <v>750</v>
      </c>
      <c r="D61" s="109" t="s">
        <v>760</v>
      </c>
      <c r="E61" s="74"/>
      <c r="F61" s="110">
        <f>Ведомственная!G61</f>
        <v>15</v>
      </c>
      <c r="G61" s="110">
        <f>Ведомственная!H61</f>
        <v>0</v>
      </c>
      <c r="H61" s="110">
        <f>Ведомственная!I61</f>
        <v>0</v>
      </c>
      <c r="I61" s="150">
        <f t="shared" si="0"/>
        <v>15</v>
      </c>
    </row>
    <row r="62" spans="1:9" ht="51">
      <c r="A62" s="88" t="s">
        <v>396</v>
      </c>
      <c r="B62" s="111" t="s">
        <v>745</v>
      </c>
      <c r="C62" s="111" t="s">
        <v>25</v>
      </c>
      <c r="D62" s="112" t="s">
        <v>760</v>
      </c>
      <c r="E62" s="111"/>
      <c r="F62" s="113">
        <f>Ведомственная!G62</f>
        <v>15</v>
      </c>
      <c r="G62" s="113">
        <f>Ведомственная!H62</f>
        <v>0</v>
      </c>
      <c r="H62" s="113">
        <f>Ведомственная!I62</f>
        <v>0</v>
      </c>
      <c r="I62" s="150">
        <f t="shared" si="0"/>
        <v>15</v>
      </c>
    </row>
    <row r="63" spans="1:9" ht="51" outlineLevel="1">
      <c r="A63" s="114" t="s">
        <v>831</v>
      </c>
      <c r="B63" s="115" t="s">
        <v>745</v>
      </c>
      <c r="C63" s="115" t="s">
        <v>25</v>
      </c>
      <c r="D63" s="116" t="s">
        <v>601</v>
      </c>
      <c r="E63" s="115"/>
      <c r="F63" s="117">
        <f>Ведомственная!G63</f>
        <v>15</v>
      </c>
      <c r="G63" s="117">
        <f>Ведомственная!H63</f>
        <v>0</v>
      </c>
      <c r="H63" s="117">
        <f>Ведомственная!I63</f>
        <v>0</v>
      </c>
      <c r="I63" s="150">
        <f t="shared" si="0"/>
        <v>15</v>
      </c>
    </row>
    <row r="64" spans="1:9" ht="25.5" outlineLevel="1">
      <c r="A64" s="118" t="s">
        <v>375</v>
      </c>
      <c r="B64" s="119" t="s">
        <v>745</v>
      </c>
      <c r="C64" s="119" t="s">
        <v>25</v>
      </c>
      <c r="D64" s="120" t="s">
        <v>757</v>
      </c>
      <c r="E64" s="119"/>
      <c r="F64" s="117">
        <f>Ведомственная!G64</f>
        <v>15</v>
      </c>
      <c r="G64" s="117">
        <f>Ведомственная!H64</f>
        <v>0</v>
      </c>
      <c r="H64" s="117">
        <f>Ведомственная!I64</f>
        <v>0</v>
      </c>
      <c r="I64" s="150">
        <f t="shared" si="0"/>
        <v>15</v>
      </c>
    </row>
    <row r="65" spans="1:9" ht="38.25" outlineLevel="1">
      <c r="A65" s="121" t="s">
        <v>394</v>
      </c>
      <c r="B65" s="122" t="s">
        <v>745</v>
      </c>
      <c r="C65" s="122" t="s">
        <v>25</v>
      </c>
      <c r="D65" s="123" t="s">
        <v>772</v>
      </c>
      <c r="E65" s="122"/>
      <c r="F65" s="117">
        <f>Ведомственная!G65</f>
        <v>15</v>
      </c>
      <c r="G65" s="117">
        <f>Ведомственная!H65</f>
        <v>0</v>
      </c>
      <c r="H65" s="117">
        <f>Ведомственная!I65</f>
        <v>0</v>
      </c>
      <c r="I65" s="150">
        <f t="shared" si="0"/>
        <v>15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15</v>
      </c>
      <c r="G69" s="117">
        <f>Ведомственная!H69</f>
        <v>0</v>
      </c>
      <c r="H69" s="117">
        <f>Ведомственная!I69</f>
        <v>0</v>
      </c>
      <c r="I69" s="150">
        <f t="shared" si="0"/>
        <v>15</v>
      </c>
    </row>
    <row r="70" spans="1:9" ht="25.5" outlineLevel="1">
      <c r="A70" s="76" t="s">
        <v>379</v>
      </c>
      <c r="B70" s="77" t="s">
        <v>745</v>
      </c>
      <c r="C70" s="77" t="s">
        <v>25</v>
      </c>
      <c r="D70" s="125" t="s">
        <v>774</v>
      </c>
      <c r="E70" s="77" t="s">
        <v>61</v>
      </c>
      <c r="F70" s="117">
        <f>Ведомственная!G70</f>
        <v>15</v>
      </c>
      <c r="G70" s="117">
        <f>Ведомственная!H70</f>
        <v>0</v>
      </c>
      <c r="H70" s="117">
        <f>Ведомственная!I70</f>
        <v>0</v>
      </c>
      <c r="I70" s="150">
        <f t="shared" si="0"/>
        <v>15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831</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521</v>
      </c>
      <c r="G79" s="110">
        <f>Ведомственная!H79</f>
        <v>0</v>
      </c>
      <c r="H79" s="110">
        <f>Ведомственная!I79</f>
        <v>0</v>
      </c>
      <c r="I79" s="150">
        <f t="shared" si="1"/>
        <v>521</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832</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831</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511</v>
      </c>
      <c r="G92" s="113">
        <f>Ведомственная!H92</f>
        <v>0</v>
      </c>
      <c r="H92" s="113">
        <f>Ведомственная!I92</f>
        <v>0</v>
      </c>
      <c r="I92" s="150">
        <f t="shared" si="1"/>
        <v>511</v>
      </c>
    </row>
    <row r="93" spans="1:9" ht="51" outlineLevel="1">
      <c r="A93" s="114" t="s">
        <v>831</v>
      </c>
      <c r="B93" s="115" t="s">
        <v>746</v>
      </c>
      <c r="C93" s="115" t="s">
        <v>751</v>
      </c>
      <c r="D93" s="116" t="s">
        <v>601</v>
      </c>
      <c r="E93" s="115"/>
      <c r="F93" s="117">
        <f>Ведомственная!G93</f>
        <v>511</v>
      </c>
      <c r="G93" s="117">
        <f>Ведомственная!H93</f>
        <v>0</v>
      </c>
      <c r="H93" s="117">
        <f>Ведомственная!I93</f>
        <v>0</v>
      </c>
      <c r="I93" s="150">
        <f t="shared" si="1"/>
        <v>511</v>
      </c>
    </row>
    <row r="94" spans="1:9" ht="25.5" outlineLevel="1">
      <c r="A94" s="118" t="s">
        <v>403</v>
      </c>
      <c r="B94" s="119" t="s">
        <v>746</v>
      </c>
      <c r="C94" s="119" t="s">
        <v>751</v>
      </c>
      <c r="D94" s="120" t="s">
        <v>779</v>
      </c>
      <c r="E94" s="119"/>
      <c r="F94" s="117">
        <f>Ведомственная!G94</f>
        <v>511</v>
      </c>
      <c r="G94" s="117">
        <f>Ведомственная!H94</f>
        <v>0</v>
      </c>
      <c r="H94" s="117">
        <f>Ведомственная!I94</f>
        <v>0</v>
      </c>
      <c r="I94" s="150">
        <f t="shared" si="1"/>
        <v>511</v>
      </c>
    </row>
    <row r="95" spans="1:9" ht="76.5" outlineLevel="1">
      <c r="A95" s="121" t="s">
        <v>704</v>
      </c>
      <c r="B95" s="122" t="s">
        <v>746</v>
      </c>
      <c r="C95" s="122" t="s">
        <v>751</v>
      </c>
      <c r="D95" s="123" t="s">
        <v>780</v>
      </c>
      <c r="E95" s="122"/>
      <c r="F95" s="117">
        <f>Ведомственная!G95</f>
        <v>511</v>
      </c>
      <c r="G95" s="117">
        <f>Ведомственная!H95</f>
        <v>0</v>
      </c>
      <c r="H95" s="117">
        <f>Ведомственная!I95</f>
        <v>0</v>
      </c>
      <c r="I95" s="150">
        <f t="shared" si="1"/>
        <v>511</v>
      </c>
    </row>
    <row r="96" spans="1:9" ht="25.5" outlineLevel="1">
      <c r="A96" s="90" t="s">
        <v>475</v>
      </c>
      <c r="B96" s="124" t="s">
        <v>746</v>
      </c>
      <c r="C96" s="124" t="s">
        <v>751</v>
      </c>
      <c r="D96" s="126" t="s">
        <v>781</v>
      </c>
      <c r="E96" s="124"/>
      <c r="F96" s="117">
        <f>Ведомственная!G96</f>
        <v>511</v>
      </c>
      <c r="G96" s="117">
        <f>Ведомственная!H96</f>
        <v>0</v>
      </c>
      <c r="H96" s="117">
        <f>Ведомственная!I96</f>
        <v>0</v>
      </c>
      <c r="I96" s="150">
        <f t="shared" si="1"/>
        <v>511</v>
      </c>
    </row>
    <row r="97" spans="1:9" ht="25.5" outlineLevel="1">
      <c r="A97" s="76" t="s">
        <v>379</v>
      </c>
      <c r="B97" s="77" t="s">
        <v>746</v>
      </c>
      <c r="C97" s="77" t="s">
        <v>751</v>
      </c>
      <c r="D97" s="125" t="s">
        <v>781</v>
      </c>
      <c r="E97" s="77" t="s">
        <v>61</v>
      </c>
      <c r="F97" s="117">
        <f>Ведомственная!G97</f>
        <v>511</v>
      </c>
      <c r="G97" s="117">
        <f>Ведомственная!H97</f>
        <v>0</v>
      </c>
      <c r="H97" s="117">
        <f>Ведомственная!I97</f>
        <v>0</v>
      </c>
      <c r="I97" s="150">
        <f t="shared" si="1"/>
        <v>511</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0</v>
      </c>
      <c r="H105" s="113">
        <f>Ведомственная!I105</f>
        <v>0</v>
      </c>
      <c r="I105" s="150">
        <f t="shared" si="1"/>
        <v>10</v>
      </c>
    </row>
    <row r="106" spans="1:9" ht="51" outlineLevel="1">
      <c r="A106" s="114" t="s">
        <v>831</v>
      </c>
      <c r="B106" s="115" t="s">
        <v>746</v>
      </c>
      <c r="C106" s="115" t="s">
        <v>27</v>
      </c>
      <c r="D106" s="116" t="s">
        <v>601</v>
      </c>
      <c r="E106" s="115"/>
      <c r="F106" s="117">
        <f>Ведомственная!G106</f>
        <v>10</v>
      </c>
      <c r="G106" s="117">
        <f>Ведомственная!H106</f>
        <v>0</v>
      </c>
      <c r="H106" s="117">
        <f>Ведомственная!I106</f>
        <v>0</v>
      </c>
      <c r="I106" s="150">
        <f t="shared" si="1"/>
        <v>10</v>
      </c>
    </row>
    <row r="107" spans="1:9" ht="25.5" outlineLevel="1">
      <c r="A107" s="118" t="s">
        <v>375</v>
      </c>
      <c r="B107" s="119" t="s">
        <v>746</v>
      </c>
      <c r="C107" s="119" t="s">
        <v>27</v>
      </c>
      <c r="D107" s="120" t="s">
        <v>757</v>
      </c>
      <c r="E107" s="119"/>
      <c r="F107" s="117">
        <f>Ведомственная!G107</f>
        <v>10</v>
      </c>
      <c r="G107" s="117">
        <f>Ведомственная!H107</f>
        <v>0</v>
      </c>
      <c r="H107" s="117">
        <f>Ведомственная!I107</f>
        <v>0</v>
      </c>
      <c r="I107" s="150">
        <f t="shared" si="1"/>
        <v>10</v>
      </c>
    </row>
    <row r="108" spans="1:9" ht="25.5" outlineLevel="1">
      <c r="A108" s="121" t="s">
        <v>384</v>
      </c>
      <c r="B108" s="122" t="s">
        <v>746</v>
      </c>
      <c r="C108" s="122" t="s">
        <v>27</v>
      </c>
      <c r="D108" s="123" t="s">
        <v>605</v>
      </c>
      <c r="E108" s="122"/>
      <c r="F108" s="117">
        <f>Ведомственная!G108</f>
        <v>10</v>
      </c>
      <c r="G108" s="117">
        <f>Ведомственная!H108</f>
        <v>0</v>
      </c>
      <c r="H108" s="117">
        <f>Ведомственная!I108</f>
        <v>0</v>
      </c>
      <c r="I108" s="150">
        <f t="shared" si="1"/>
        <v>10</v>
      </c>
    </row>
    <row r="109" spans="1:9" ht="38.25" outlineLevel="1">
      <c r="A109" s="90" t="s">
        <v>469</v>
      </c>
      <c r="B109" s="124" t="s">
        <v>746</v>
      </c>
      <c r="C109" s="124" t="s">
        <v>27</v>
      </c>
      <c r="D109" s="126" t="s">
        <v>786</v>
      </c>
      <c r="E109" s="124"/>
      <c r="F109" s="117">
        <f>Ведомственная!G109</f>
        <v>10</v>
      </c>
      <c r="G109" s="117">
        <f>Ведомственная!H109</f>
        <v>0</v>
      </c>
      <c r="H109" s="117">
        <f>Ведомственная!I109</f>
        <v>0</v>
      </c>
      <c r="I109" s="150">
        <f t="shared" si="1"/>
        <v>10</v>
      </c>
    </row>
    <row r="110" spans="1:9" ht="25.5" outlineLevel="1">
      <c r="A110" s="76" t="s">
        <v>379</v>
      </c>
      <c r="B110" s="77" t="s">
        <v>746</v>
      </c>
      <c r="C110" s="77" t="s">
        <v>27</v>
      </c>
      <c r="D110" s="125" t="s">
        <v>786</v>
      </c>
      <c r="E110" s="77" t="s">
        <v>61</v>
      </c>
      <c r="F110" s="117">
        <f>Ведомственная!G110</f>
        <v>10</v>
      </c>
      <c r="G110" s="117">
        <f>Ведомственная!H110</f>
        <v>0</v>
      </c>
      <c r="H110" s="117">
        <f>Ведомственная!I110</f>
        <v>0</v>
      </c>
      <c r="I110" s="150">
        <f t="shared" si="1"/>
        <v>10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831</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0</v>
      </c>
      <c r="H122" s="113">
        <f>Ведомственная!I122</f>
        <v>0</v>
      </c>
      <c r="I122" s="150">
        <f t="shared" si="1"/>
        <v>10</v>
      </c>
    </row>
    <row r="123" spans="1:9" ht="51" outlineLevel="1">
      <c r="A123" s="114" t="s">
        <v>831</v>
      </c>
      <c r="B123" s="115" t="s">
        <v>747</v>
      </c>
      <c r="C123" s="115" t="s">
        <v>744</v>
      </c>
      <c r="D123" s="116" t="s">
        <v>601</v>
      </c>
      <c r="E123" s="115"/>
      <c r="F123" s="117">
        <f>Ведомственная!G123</f>
        <v>10</v>
      </c>
      <c r="G123" s="117">
        <f>Ведомственная!H123</f>
        <v>0</v>
      </c>
      <c r="H123" s="117">
        <f>Ведомственная!I123</f>
        <v>0</v>
      </c>
      <c r="I123" s="150">
        <f t="shared" si="1"/>
        <v>10</v>
      </c>
    </row>
    <row r="124" spans="1:9" ht="38.25" outlineLevel="1">
      <c r="A124" s="118" t="s">
        <v>412</v>
      </c>
      <c r="B124" s="119" t="s">
        <v>747</v>
      </c>
      <c r="C124" s="119" t="s">
        <v>744</v>
      </c>
      <c r="D124" s="120" t="s">
        <v>788</v>
      </c>
      <c r="E124" s="119"/>
      <c r="F124" s="117">
        <f>Ведомственная!G124</f>
        <v>10</v>
      </c>
      <c r="G124" s="117">
        <f>Ведомственная!H124</f>
        <v>0</v>
      </c>
      <c r="H124" s="117">
        <f>Ведомственная!I124</f>
        <v>0</v>
      </c>
      <c r="I124" s="150">
        <f t="shared" si="1"/>
        <v>10</v>
      </c>
    </row>
    <row r="125" spans="1:9" ht="38.25" outlineLevel="1">
      <c r="A125" s="121" t="s">
        <v>413</v>
      </c>
      <c r="B125" s="122" t="s">
        <v>747</v>
      </c>
      <c r="C125" s="122" t="s">
        <v>744</v>
      </c>
      <c r="D125" s="123" t="s">
        <v>789</v>
      </c>
      <c r="E125" s="122"/>
      <c r="F125" s="117">
        <f>Ведомственная!G125</f>
        <v>10</v>
      </c>
      <c r="G125" s="117">
        <f>Ведомственная!H125</f>
        <v>0</v>
      </c>
      <c r="H125" s="117">
        <f>Ведомственная!I125</f>
        <v>0</v>
      </c>
      <c r="I125" s="150">
        <f t="shared" si="1"/>
        <v>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0</v>
      </c>
      <c r="H128" s="117">
        <f>Ведомственная!I128</f>
        <v>0</v>
      </c>
      <c r="I128" s="150">
        <f t="shared" si="1"/>
        <v>10</v>
      </c>
    </row>
    <row r="129" spans="1:9" ht="25.5" outlineLevel="1">
      <c r="A129" s="76" t="s">
        <v>379</v>
      </c>
      <c r="B129" s="77" t="s">
        <v>747</v>
      </c>
      <c r="C129" s="77" t="s">
        <v>744</v>
      </c>
      <c r="D129" s="125" t="s">
        <v>793</v>
      </c>
      <c r="E129" s="77" t="s">
        <v>61</v>
      </c>
      <c r="F129" s="117">
        <f>Ведомственная!G129</f>
        <v>10</v>
      </c>
      <c r="G129" s="117">
        <f>Ведомственная!H129</f>
        <v>0</v>
      </c>
      <c r="H129" s="117">
        <f>Ведомственная!I129</f>
        <v>0</v>
      </c>
      <c r="I129" s="150">
        <f t="shared" si="1"/>
        <v>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0</v>
      </c>
      <c r="I137" s="150"/>
    </row>
    <row r="138" spans="1:9">
      <c r="A138" s="88" t="s">
        <v>420</v>
      </c>
      <c r="B138" s="111" t="s">
        <v>747</v>
      </c>
      <c r="C138" s="111" t="s">
        <v>745</v>
      </c>
      <c r="D138" s="112" t="s">
        <v>760</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831</v>
      </c>
      <c r="B139" s="115" t="s">
        <v>747</v>
      </c>
      <c r="C139" s="115" t="s">
        <v>745</v>
      </c>
      <c r="D139" s="116" t="s">
        <v>601</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412</v>
      </c>
      <c r="B140" s="119" t="s">
        <v>747</v>
      </c>
      <c r="C140" s="119" t="s">
        <v>745</v>
      </c>
      <c r="D140" s="120" t="s">
        <v>788</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421</v>
      </c>
      <c r="B141" s="122" t="s">
        <v>747</v>
      </c>
      <c r="C141" s="122" t="s">
        <v>745</v>
      </c>
      <c r="D141" s="123" t="s">
        <v>797</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833</v>
      </c>
      <c r="B151" s="124" t="s">
        <v>747</v>
      </c>
      <c r="C151" s="124" t="s">
        <v>745</v>
      </c>
      <c r="D151" s="126" t="s">
        <v>802</v>
      </c>
      <c r="E151" s="124"/>
      <c r="F151" s="117">
        <f>Ведомственная!G151</f>
        <v>14.4404</v>
      </c>
      <c r="G151" s="117">
        <f>Ведомственная!H151</f>
        <v>0</v>
      </c>
      <c r="H151" s="117">
        <f>Ведомственная!I151</f>
        <v>0</v>
      </c>
      <c r="I151" s="150">
        <f t="shared" si="2"/>
        <v>14.4404</v>
      </c>
    </row>
    <row r="152" spans="1:9" ht="25.5" outlineLevel="1">
      <c r="A152" s="76" t="s">
        <v>379</v>
      </c>
      <c r="B152" s="77" t="s">
        <v>747</v>
      </c>
      <c r="C152" s="77" t="s">
        <v>745</v>
      </c>
      <c r="D152" s="125" t="s">
        <v>802</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424</v>
      </c>
      <c r="B153" s="124" t="s">
        <v>747</v>
      </c>
      <c r="C153" s="124" t="s">
        <v>745</v>
      </c>
      <c r="D153" s="126" t="s">
        <v>803</v>
      </c>
      <c r="E153" s="124"/>
      <c r="F153" s="117">
        <f>Ведомственная!G153</f>
        <v>40</v>
      </c>
      <c r="G153" s="117">
        <f>Ведомственная!H153</f>
        <v>50</v>
      </c>
      <c r="H153" s="117">
        <f>Ведомственная!I153</f>
        <v>50</v>
      </c>
      <c r="I153" s="150">
        <f t="shared" si="2"/>
        <v>140</v>
      </c>
    </row>
    <row r="154" spans="1:9" ht="25.5" outlineLevel="1">
      <c r="A154" s="76" t="s">
        <v>379</v>
      </c>
      <c r="B154" s="77" t="s">
        <v>747</v>
      </c>
      <c r="C154" s="77" t="s">
        <v>745</v>
      </c>
      <c r="D154" s="125" t="s">
        <v>803</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91</v>
      </c>
      <c r="G159" s="117">
        <f>Ведомственная!H159</f>
        <v>0</v>
      </c>
      <c r="H159" s="117">
        <f>Ведомственная!I159</f>
        <v>0</v>
      </c>
      <c r="I159" s="150">
        <f t="shared" si="2"/>
        <v>91</v>
      </c>
    </row>
    <row r="160" spans="1:9" ht="25.5" outlineLevel="1">
      <c r="A160" s="76" t="s">
        <v>379</v>
      </c>
      <c r="B160" s="77" t="s">
        <v>747</v>
      </c>
      <c r="C160" s="77" t="s">
        <v>745</v>
      </c>
      <c r="D160" s="125" t="s">
        <v>806</v>
      </c>
      <c r="E160" s="77" t="s">
        <v>61</v>
      </c>
      <c r="F160" s="117">
        <f>Ведомственная!G160</f>
        <v>91</v>
      </c>
      <c r="G160" s="117">
        <f>Ведомственная!H160</f>
        <v>0</v>
      </c>
      <c r="H160" s="117">
        <f>Ведомственная!I160</f>
        <v>0</v>
      </c>
      <c r="I160" s="150">
        <f t="shared" si="2"/>
        <v>91</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379</v>
      </c>
      <c r="B168" s="77" t="s">
        <v>747</v>
      </c>
      <c r="C168" s="77" t="s">
        <v>745</v>
      </c>
      <c r="D168" s="125" t="s">
        <v>809</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837</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1080.10989</v>
      </c>
      <c r="G181" s="110">
        <f>Ведомственная!H181</f>
        <v>0</v>
      </c>
      <c r="H181" s="110">
        <f>Ведомственная!I181</f>
        <v>0</v>
      </c>
      <c r="I181" s="150">
        <f t="shared" si="2"/>
        <v>1080.10989</v>
      </c>
    </row>
    <row r="182" spans="1:9">
      <c r="A182" s="88" t="s">
        <v>435</v>
      </c>
      <c r="B182" s="111" t="s">
        <v>748</v>
      </c>
      <c r="C182" s="111" t="s">
        <v>743</v>
      </c>
      <c r="D182" s="112" t="s">
        <v>760</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832</v>
      </c>
      <c r="B183" s="115" t="s">
        <v>748</v>
      </c>
      <c r="C183" s="115" t="s">
        <v>743</v>
      </c>
      <c r="D183" s="116" t="s">
        <v>601</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436</v>
      </c>
      <c r="B184" s="119" t="s">
        <v>748</v>
      </c>
      <c r="C184" s="119" t="s">
        <v>743</v>
      </c>
      <c r="D184" s="120" t="s">
        <v>814</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437</v>
      </c>
      <c r="B185" s="122" t="s">
        <v>748</v>
      </c>
      <c r="C185" s="122" t="s">
        <v>743</v>
      </c>
      <c r="D185" s="123" t="s">
        <v>815</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439</v>
      </c>
      <c r="B186" s="124" t="s">
        <v>748</v>
      </c>
      <c r="C186" s="124" t="s">
        <v>743</v>
      </c>
      <c r="D186" s="126" t="s">
        <v>816</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379</v>
      </c>
      <c r="B187" s="77" t="s">
        <v>748</v>
      </c>
      <c r="C187" s="77" t="s">
        <v>743</v>
      </c>
      <c r="D187" s="125" t="s">
        <v>816</v>
      </c>
      <c r="E187" s="77" t="s">
        <v>61</v>
      </c>
      <c r="F187" s="117">
        <f>Ведомственная!G187</f>
        <v>50</v>
      </c>
      <c r="G187" s="117">
        <f>Ведомственная!H187</f>
        <v>0</v>
      </c>
      <c r="H187" s="117">
        <f>Ведомственная!I187</f>
        <v>0</v>
      </c>
      <c r="I187" s="150">
        <f t="shared" si="2"/>
        <v>50</v>
      </c>
    </row>
    <row r="188" spans="1:9" ht="25.5" outlineLevel="1">
      <c r="A188" s="76" t="s">
        <v>388</v>
      </c>
      <c r="B188" s="77" t="s">
        <v>748</v>
      </c>
      <c r="C188" s="77" t="s">
        <v>743</v>
      </c>
      <c r="D188" s="125" t="s">
        <v>816</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189</v>
      </c>
      <c r="G198" s="110">
        <f>Ведомственная!H198</f>
        <v>196</v>
      </c>
      <c r="H198" s="110">
        <f>Ведомственная!I198</f>
        <v>204</v>
      </c>
      <c r="I198" s="150">
        <f t="shared" si="2"/>
        <v>589</v>
      </c>
    </row>
    <row r="199" spans="1:9">
      <c r="A199" s="88" t="s">
        <v>441</v>
      </c>
      <c r="B199" s="111" t="s">
        <v>25</v>
      </c>
      <c r="C199" s="111" t="s">
        <v>743</v>
      </c>
      <c r="D199" s="112" t="s">
        <v>760</v>
      </c>
      <c r="E199" s="111"/>
      <c r="F199" s="113">
        <f>Ведомственная!G199</f>
        <v>189</v>
      </c>
      <c r="G199" s="113">
        <f>Ведомственная!H199</f>
        <v>196</v>
      </c>
      <c r="H199" s="113">
        <f>Ведомственная!I199</f>
        <v>204</v>
      </c>
      <c r="I199" s="150">
        <f t="shared" si="2"/>
        <v>589</v>
      </c>
    </row>
    <row r="200" spans="1:9" ht="51" outlineLevel="1">
      <c r="A200" s="114" t="s">
        <v>831</v>
      </c>
      <c r="B200" s="115" t="s">
        <v>25</v>
      </c>
      <c r="C200" s="115" t="s">
        <v>743</v>
      </c>
      <c r="D200" s="116" t="s">
        <v>601</v>
      </c>
      <c r="E200" s="115"/>
      <c r="F200" s="117">
        <f>Ведомственная!G200</f>
        <v>189</v>
      </c>
      <c r="G200" s="117">
        <f>Ведомственная!H200</f>
        <v>196</v>
      </c>
      <c r="H200" s="117">
        <f>Ведомственная!I200</f>
        <v>204</v>
      </c>
      <c r="I200" s="150">
        <f t="shared" si="2"/>
        <v>589</v>
      </c>
    </row>
    <row r="201" spans="1:9" ht="25.5" outlineLevel="1">
      <c r="A201" s="118" t="s">
        <v>375</v>
      </c>
      <c r="B201" s="119" t="s">
        <v>25</v>
      </c>
      <c r="C201" s="119" t="s">
        <v>743</v>
      </c>
      <c r="D201" s="120" t="s">
        <v>757</v>
      </c>
      <c r="E201" s="119"/>
      <c r="F201" s="117">
        <f>Ведомственная!G201</f>
        <v>189</v>
      </c>
      <c r="G201" s="117">
        <f>Ведомственная!H201</f>
        <v>196</v>
      </c>
      <c r="H201" s="117">
        <f>Ведомственная!I201</f>
        <v>204</v>
      </c>
      <c r="I201" s="150">
        <f t="shared" si="2"/>
        <v>589</v>
      </c>
    </row>
    <row r="202" spans="1:9" ht="25.5" outlineLevel="1">
      <c r="A202" s="121" t="s">
        <v>384</v>
      </c>
      <c r="B202" s="122" t="s">
        <v>25</v>
      </c>
      <c r="C202" s="122" t="s">
        <v>743</v>
      </c>
      <c r="D202" s="123" t="s">
        <v>605</v>
      </c>
      <c r="E202" s="122"/>
      <c r="F202" s="117">
        <f>Ведомственная!G202</f>
        <v>189</v>
      </c>
      <c r="G202" s="117">
        <f>Ведомственная!H202</f>
        <v>196</v>
      </c>
      <c r="H202" s="117">
        <f>Ведомственная!I202</f>
        <v>204</v>
      </c>
      <c r="I202" s="150">
        <f t="shared" si="2"/>
        <v>589</v>
      </c>
    </row>
    <row r="203" spans="1:9" ht="25.5" outlineLevel="1">
      <c r="A203" s="90" t="s">
        <v>838</v>
      </c>
      <c r="B203" s="124" t="s">
        <v>25</v>
      </c>
      <c r="C203" s="124" t="s">
        <v>743</v>
      </c>
      <c r="D203" s="126" t="s">
        <v>606</v>
      </c>
      <c r="E203" s="124"/>
      <c r="F203" s="117">
        <f>Ведомственная!G203</f>
        <v>189</v>
      </c>
      <c r="G203" s="117">
        <f>Ведомственная!H203</f>
        <v>196</v>
      </c>
      <c r="H203" s="117">
        <f>Ведомственная!I203</f>
        <v>204</v>
      </c>
      <c r="I203" s="150">
        <f t="shared" si="2"/>
        <v>589</v>
      </c>
    </row>
    <row r="204" spans="1:9" ht="25.5" outlineLevel="1">
      <c r="A204" s="76" t="s">
        <v>380</v>
      </c>
      <c r="B204" s="77" t="s">
        <v>25</v>
      </c>
      <c r="C204" s="77" t="s">
        <v>743</v>
      </c>
      <c r="D204" s="125" t="s">
        <v>606</v>
      </c>
      <c r="E204" s="77" t="s">
        <v>153</v>
      </c>
      <c r="F204" s="117">
        <f>Ведомственная!G204</f>
        <v>189</v>
      </c>
      <c r="G204" s="117">
        <f>Ведомственная!H204</f>
        <v>196</v>
      </c>
      <c r="H204" s="117">
        <f>Ведомственная!I204</f>
        <v>204</v>
      </c>
      <c r="I204" s="150">
        <f t="shared" si="2"/>
        <v>589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831</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831</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831</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449</v>
      </c>
      <c r="B225" s="111" t="s">
        <v>28</v>
      </c>
      <c r="C225" s="111" t="s">
        <v>743</v>
      </c>
      <c r="D225" s="112" t="s">
        <v>760</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831</v>
      </c>
      <c r="B226" s="115" t="s">
        <v>28</v>
      </c>
      <c r="C226" s="115" t="s">
        <v>743</v>
      </c>
      <c r="D226" s="116" t="s">
        <v>601</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375</v>
      </c>
      <c r="B227" s="119" t="s">
        <v>28</v>
      </c>
      <c r="C227" s="119" t="s">
        <v>743</v>
      </c>
      <c r="D227" s="120" t="s">
        <v>757</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384</v>
      </c>
      <c r="B228" s="122" t="s">
        <v>28</v>
      </c>
      <c r="C228" s="122" t="s">
        <v>743</v>
      </c>
      <c r="D228" s="123" t="s">
        <v>605</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834</v>
      </c>
      <c r="B229" s="124" t="s">
        <v>28</v>
      </c>
      <c r="C229" s="124" t="s">
        <v>743</v>
      </c>
      <c r="D229" s="126" t="s">
        <v>824</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450</v>
      </c>
      <c r="B230" s="77" t="s">
        <v>28</v>
      </c>
      <c r="C230" s="77" t="s">
        <v>743</v>
      </c>
      <c r="D230" s="125" t="s">
        <v>824</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451</v>
      </c>
      <c r="C231" s="74"/>
      <c r="D231" s="109"/>
      <c r="E231" s="74"/>
      <c r="F231" s="131" t="str">
        <f>Ведомственная!G231</f>
        <v>х</v>
      </c>
      <c r="G231" s="131">
        <f>Ведомственная!H231</f>
        <v>91.165999999999997</v>
      </c>
      <c r="H231" s="131">
        <f>Ведомственная!I231</f>
        <v>137.18199999999999</v>
      </c>
      <c r="I231" s="150" t="e">
        <f t="shared" si="3"/>
        <v>#VALUE!</v>
      </c>
    </row>
    <row r="232" spans="1:9">
      <c r="A232" s="88" t="s">
        <v>452</v>
      </c>
      <c r="B232" s="111" t="s">
        <v>364</v>
      </c>
      <c r="C232" s="111"/>
      <c r="D232" s="112"/>
      <c r="E232" s="111"/>
      <c r="F232" s="132" t="str">
        <f>Ведомственная!G232</f>
        <v>х</v>
      </c>
      <c r="G232" s="132">
        <f>Ведомственная!H232</f>
        <v>91.165999999999997</v>
      </c>
      <c r="H232" s="132">
        <f>Ведомственная!I232</f>
        <v>137.18199999999999</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91.165999999999997</v>
      </c>
      <c r="H233" s="133">
        <f>Ведомственная!I233</f>
        <v>137.18199999999999</v>
      </c>
      <c r="I233" s="150" t="e">
        <f t="shared" si="3"/>
        <v>#VALUE!</v>
      </c>
    </row>
    <row r="234" spans="1:9" outlineLevel="1">
      <c r="A234" s="76"/>
      <c r="B234" s="77" t="s">
        <v>364</v>
      </c>
      <c r="C234" s="77"/>
      <c r="D234" s="125" t="s">
        <v>365</v>
      </c>
      <c r="E234" s="77" t="s">
        <v>366</v>
      </c>
      <c r="F234" s="133" t="str">
        <f>Ведомственная!G234</f>
        <v>х</v>
      </c>
      <c r="G234" s="133">
        <f>Ведомственная!H234</f>
        <v>91.165999999999997</v>
      </c>
      <c r="H234" s="133">
        <f>Ведомственная!I234</f>
        <v>137.18199999999999</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5619.6407900000004</v>
      </c>
      <c r="G236" s="142">
        <f>Ведомственная!H236</f>
        <v>3796.4407900000006</v>
      </c>
      <c r="H236" s="142">
        <f>Ведомственная!I236</f>
        <v>2907.4407900000001</v>
      </c>
      <c r="I236" s="150">
        <f t="shared" si="3"/>
        <v>12323.522370000002</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7" t="s">
        <v>736</v>
      </c>
      <c r="H1" s="227"/>
    </row>
    <row r="2" spans="1:9" ht="103.15"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ht="24" customHeight="1">
      <c r="G3" s="227" t="str">
        <f>Ведомственная!H3</f>
        <v>от "26" декабря 2023 года № 37</v>
      </c>
      <c r="H3" s="227"/>
    </row>
    <row r="4" spans="1:9" ht="77.25" customHeight="1">
      <c r="A4" s="226" t="s">
        <v>863</v>
      </c>
      <c r="B4" s="226"/>
      <c r="C4" s="226"/>
      <c r="D4" s="226"/>
      <c r="E4" s="226"/>
      <c r="F4" s="226"/>
      <c r="G4" s="226"/>
      <c r="H4" s="226"/>
    </row>
    <row r="5" spans="1:9" ht="15.95" customHeight="1">
      <c r="A5" s="98"/>
      <c r="B5" s="100"/>
      <c r="C5" s="99"/>
      <c r="D5" s="99"/>
      <c r="E5" s="99"/>
      <c r="F5" s="99"/>
      <c r="G5" s="99"/>
      <c r="H5" s="99"/>
    </row>
    <row r="6" spans="1:9" ht="15.2" customHeight="1">
      <c r="A6" s="246" t="s">
        <v>663</v>
      </c>
      <c r="B6" s="246"/>
      <c r="C6" s="246"/>
      <c r="D6" s="246"/>
      <c r="E6" s="246"/>
      <c r="F6" s="246"/>
      <c r="G6" s="246"/>
      <c r="H6" s="246"/>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5619.6407899999995</v>
      </c>
      <c r="G9" s="107">
        <f t="shared" ref="G9:H9" si="0">G10</f>
        <v>974</v>
      </c>
      <c r="H9" s="107">
        <f t="shared" si="0"/>
        <v>1005</v>
      </c>
      <c r="I9" s="108">
        <f>F9+G9+H9</f>
        <v>7598.6407899999995</v>
      </c>
    </row>
    <row r="10" spans="1:9" ht="51" outlineLevel="1">
      <c r="A10" s="153" t="s">
        <v>844</v>
      </c>
      <c r="B10" s="154" t="s">
        <v>601</v>
      </c>
      <c r="C10" s="155"/>
      <c r="D10" s="155"/>
      <c r="E10" s="155"/>
      <c r="F10" s="156">
        <f>F11+F66+F77+F130</f>
        <v>5619.6407899999995</v>
      </c>
      <c r="G10" s="156">
        <f>Ведомственная!H13</f>
        <v>974</v>
      </c>
      <c r="H10" s="156">
        <f>Ведомственная!I13</f>
        <v>1005</v>
      </c>
      <c r="I10" s="108">
        <f t="shared" ref="I10:I73" si="1">F10+G10+H10</f>
        <v>7598.6407899999995</v>
      </c>
    </row>
    <row r="11" spans="1:9" ht="25.5" outlineLevel="1">
      <c r="A11" s="157" t="s">
        <v>375</v>
      </c>
      <c r="B11" s="158" t="s">
        <v>757</v>
      </c>
      <c r="C11" s="159"/>
      <c r="D11" s="159"/>
      <c r="E11" s="159"/>
      <c r="F11" s="156">
        <f>F12+F23+F39+F49</f>
        <v>3577.0904999999998</v>
      </c>
      <c r="G11" s="156">
        <f t="shared" ref="G11:H11" si="2">G12+G23+G39+G49</f>
        <v>3619.6340000000005</v>
      </c>
      <c r="H11" s="156">
        <f t="shared" si="2"/>
        <v>2684.6180000000004</v>
      </c>
      <c r="I11" s="108">
        <f t="shared" si="1"/>
        <v>9881.3425000000007</v>
      </c>
    </row>
    <row r="12" spans="1:9" ht="38.25" outlineLevel="1">
      <c r="A12" s="160" t="s">
        <v>376</v>
      </c>
      <c r="B12" s="161" t="s">
        <v>758</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382</v>
      </c>
      <c r="B13" s="125" t="s">
        <v>759</v>
      </c>
      <c r="C13" s="124"/>
      <c r="D13" s="124"/>
      <c r="E13" s="124"/>
      <c r="F13" s="117">
        <f>F14</f>
        <v>938</v>
      </c>
      <c r="G13" s="117">
        <f t="shared" ref="G13:H13" si="4">G14</f>
        <v>974</v>
      </c>
      <c r="H13" s="117">
        <f t="shared" si="4"/>
        <v>1005</v>
      </c>
      <c r="I13" s="108">
        <f t="shared" si="1"/>
        <v>2917</v>
      </c>
    </row>
    <row r="14" spans="1:9" ht="76.5" outlineLevel="1">
      <c r="A14" s="76" t="s">
        <v>378</v>
      </c>
      <c r="B14" s="125" t="s">
        <v>759</v>
      </c>
      <c r="C14" s="77" t="s">
        <v>36</v>
      </c>
      <c r="D14" s="77" t="s">
        <v>743</v>
      </c>
      <c r="E14" s="77" t="s">
        <v>744</v>
      </c>
      <c r="F14" s="117">
        <f>Ведомственная!G17</f>
        <v>938</v>
      </c>
      <c r="G14" s="117">
        <f>Ведомственная!H17</f>
        <v>974</v>
      </c>
      <c r="H14" s="117">
        <f>Ведомственная!I17</f>
        <v>1005</v>
      </c>
      <c r="I14" s="108">
        <f t="shared" si="1"/>
        <v>2917</v>
      </c>
    </row>
    <row r="15" spans="1:9" ht="63.75" outlineLevel="1">
      <c r="A15" s="90" t="s">
        <v>377</v>
      </c>
      <c r="B15" s="126" t="s">
        <v>761</v>
      </c>
      <c r="C15" s="124"/>
      <c r="D15" s="124"/>
      <c r="E15" s="124"/>
      <c r="F15" s="117">
        <f>F16+F17+F18</f>
        <v>1598</v>
      </c>
      <c r="G15" s="117">
        <f t="shared" ref="G15:H15" si="5">G16+G17+G18</f>
        <v>1299.711</v>
      </c>
      <c r="H15" s="117">
        <f t="shared" si="5"/>
        <v>1311.818</v>
      </c>
      <c r="I15" s="108">
        <f t="shared" si="1"/>
        <v>4209.5290000000005</v>
      </c>
    </row>
    <row r="16" spans="1:9" ht="76.5" outlineLevel="1">
      <c r="A16" s="76" t="s">
        <v>378</v>
      </c>
      <c r="B16" s="125" t="s">
        <v>761</v>
      </c>
      <c r="C16" s="77" t="s">
        <v>36</v>
      </c>
      <c r="D16" s="77" t="s">
        <v>743</v>
      </c>
      <c r="E16" s="77" t="s">
        <v>746</v>
      </c>
      <c r="F16" s="117">
        <f>Ведомственная!G23</f>
        <v>898</v>
      </c>
      <c r="G16" s="117">
        <f>Ведомственная!H23</f>
        <v>932</v>
      </c>
      <c r="H16" s="117">
        <f>Ведомственная!I23</f>
        <v>970</v>
      </c>
      <c r="I16" s="108">
        <f t="shared" si="1"/>
        <v>2800</v>
      </c>
    </row>
    <row r="17" spans="1:9" ht="25.5" outlineLevel="1">
      <c r="A17" s="76" t="s">
        <v>379</v>
      </c>
      <c r="B17" s="125" t="s">
        <v>761</v>
      </c>
      <c r="C17" s="77" t="s">
        <v>61</v>
      </c>
      <c r="D17" s="77" t="s">
        <v>743</v>
      </c>
      <c r="E17" s="77" t="s">
        <v>746</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381</v>
      </c>
      <c r="B18" s="125" t="s">
        <v>761</v>
      </c>
      <c r="C18" s="77" t="s">
        <v>159</v>
      </c>
      <c r="D18" s="77" t="s">
        <v>743</v>
      </c>
      <c r="E18" s="77" t="s">
        <v>746</v>
      </c>
      <c r="F18" s="117">
        <f>Ведомственная!G25</f>
        <v>56</v>
      </c>
      <c r="G18" s="117">
        <f>Ведомственная!H25</f>
        <v>0</v>
      </c>
      <c r="H18" s="117">
        <f>Ведомственная!I25</f>
        <v>0</v>
      </c>
      <c r="I18" s="108">
        <f t="shared" si="1"/>
        <v>56</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1000</v>
      </c>
      <c r="H21" s="117">
        <f t="shared" si="7"/>
        <v>0</v>
      </c>
      <c r="I21" s="108">
        <f t="shared" si="1"/>
        <v>1000</v>
      </c>
    </row>
    <row r="22" spans="1:9" ht="25.5" outlineLevel="1">
      <c r="A22" s="76" t="s">
        <v>379</v>
      </c>
      <c r="B22" s="125" t="s">
        <v>762</v>
      </c>
      <c r="C22" s="77" t="s">
        <v>61</v>
      </c>
      <c r="D22" s="77" t="s">
        <v>743</v>
      </c>
      <c r="E22" s="77" t="s">
        <v>746</v>
      </c>
      <c r="F22" s="117">
        <f>Ведомственная!G29</f>
        <v>0</v>
      </c>
      <c r="G22" s="117">
        <f>Ведомственная!H29</f>
        <v>1000</v>
      </c>
      <c r="H22" s="117">
        <f>Ведомственная!I29</f>
        <v>0</v>
      </c>
      <c r="I22" s="108">
        <f t="shared" si="1"/>
        <v>1000</v>
      </c>
    </row>
    <row r="23" spans="1:9" ht="63.75" outlineLevel="1">
      <c r="A23" s="160" t="s">
        <v>386</v>
      </c>
      <c r="B23" s="161" t="s">
        <v>763</v>
      </c>
      <c r="C23" s="162"/>
      <c r="D23" s="162"/>
      <c r="E23" s="162"/>
      <c r="F23" s="163">
        <f>F24+F26+F28+F30+F32+F34+F36</f>
        <v>825.73649999999998</v>
      </c>
      <c r="G23" s="163">
        <f t="shared" ref="G23:H23" si="8">G24+G26+G28+G30+G32+G34+G36</f>
        <v>149.80000000000001</v>
      </c>
      <c r="H23" s="163">
        <f t="shared" si="8"/>
        <v>163.79999999999998</v>
      </c>
      <c r="I23" s="108">
        <f t="shared" si="1"/>
        <v>1139.3364999999999</v>
      </c>
    </row>
    <row r="24" spans="1:9" ht="63.75" outlineLevel="1">
      <c r="A24" s="90" t="s">
        <v>377</v>
      </c>
      <c r="B24" s="127" t="s">
        <v>764</v>
      </c>
      <c r="C24" s="124"/>
      <c r="D24" s="124"/>
      <c r="E24" s="124"/>
      <c r="F24" s="117">
        <f>F25</f>
        <v>46.036499999999997</v>
      </c>
      <c r="G24" s="117">
        <f t="shared" ref="G24:H24" si="9">G25</f>
        <v>0</v>
      </c>
      <c r="H24" s="117">
        <f t="shared" si="9"/>
        <v>0</v>
      </c>
      <c r="I24" s="108">
        <f t="shared" si="1"/>
        <v>46.036499999999997</v>
      </c>
    </row>
    <row r="25" spans="1:9" ht="25.5" outlineLevel="1">
      <c r="A25" s="76" t="s">
        <v>381</v>
      </c>
      <c r="B25" s="127" t="s">
        <v>764</v>
      </c>
      <c r="C25" s="128" t="s">
        <v>154</v>
      </c>
      <c r="D25" s="77" t="s">
        <v>743</v>
      </c>
      <c r="E25" s="77" t="s">
        <v>746</v>
      </c>
      <c r="F25" s="117">
        <f>Ведомственная!G32</f>
        <v>46.036499999999997</v>
      </c>
      <c r="G25" s="117">
        <f>Ведомственная!H32</f>
        <v>0</v>
      </c>
      <c r="H25" s="117">
        <f>Ведомственная!I32</f>
        <v>0</v>
      </c>
      <c r="I25" s="108">
        <f t="shared" si="1"/>
        <v>46.036499999999997</v>
      </c>
    </row>
    <row r="26" spans="1:9" ht="89.25" outlineLevel="1">
      <c r="A26" s="90" t="s">
        <v>387</v>
      </c>
      <c r="B26" s="126" t="s">
        <v>766</v>
      </c>
      <c r="C26" s="124"/>
      <c r="D26" s="124"/>
      <c r="E26" s="124"/>
      <c r="F26" s="117">
        <f>F27</f>
        <v>30.2</v>
      </c>
      <c r="G26" s="117">
        <f t="shared" ref="G26:H26" si="10">G27</f>
        <v>0</v>
      </c>
      <c r="H26" s="117">
        <f t="shared" si="10"/>
        <v>0</v>
      </c>
      <c r="I26" s="108">
        <f t="shared" si="1"/>
        <v>30.2</v>
      </c>
    </row>
    <row r="27" spans="1:9" ht="25.5" outlineLevel="1">
      <c r="A27" s="76" t="s">
        <v>388</v>
      </c>
      <c r="B27" s="125" t="s">
        <v>766</v>
      </c>
      <c r="C27" s="77" t="s">
        <v>154</v>
      </c>
      <c r="D27" s="77" t="s">
        <v>743</v>
      </c>
      <c r="E27" s="77" t="s">
        <v>28</v>
      </c>
      <c r="F27" s="117">
        <f>Ведомственная!G44</f>
        <v>30.2</v>
      </c>
      <c r="G27" s="117">
        <f>Ведомственная!H44</f>
        <v>0</v>
      </c>
      <c r="H27" s="117">
        <f>Ведомственная!I44</f>
        <v>0</v>
      </c>
      <c r="I27" s="108">
        <f t="shared" si="1"/>
        <v>30.2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2.7</v>
      </c>
      <c r="G30" s="117">
        <f t="shared" ref="G30:H30" si="12">G31</f>
        <v>0</v>
      </c>
      <c r="H30" s="117">
        <f t="shared" si="12"/>
        <v>0</v>
      </c>
      <c r="I30" s="108">
        <f t="shared" si="1"/>
        <v>2.7</v>
      </c>
    </row>
    <row r="31" spans="1:9" ht="25.5">
      <c r="A31" s="76" t="s">
        <v>388</v>
      </c>
      <c r="B31" s="125" t="s">
        <v>768</v>
      </c>
      <c r="C31" s="77" t="s">
        <v>154</v>
      </c>
      <c r="D31" s="77" t="s">
        <v>743</v>
      </c>
      <c r="E31" s="77" t="s">
        <v>28</v>
      </c>
      <c r="F31" s="117">
        <f>Ведомственная!G48</f>
        <v>2.7</v>
      </c>
      <c r="G31" s="117">
        <f>Ведомственная!H48</f>
        <v>0</v>
      </c>
      <c r="H31" s="117">
        <f>Ведомственная!I48</f>
        <v>0</v>
      </c>
      <c r="I31" s="108">
        <f t="shared" si="1"/>
        <v>2.7</v>
      </c>
    </row>
    <row r="32" spans="1:9" ht="76.5" outlineLevel="1">
      <c r="A32" s="90" t="s">
        <v>391</v>
      </c>
      <c r="B32" s="126" t="s">
        <v>769</v>
      </c>
      <c r="C32" s="124"/>
      <c r="D32" s="124"/>
      <c r="E32" s="124"/>
      <c r="F32" s="117">
        <f>F33</f>
        <v>34.4</v>
      </c>
      <c r="G32" s="117">
        <f t="shared" ref="G32:H32" si="13">G33</f>
        <v>0</v>
      </c>
      <c r="H32" s="117">
        <f t="shared" si="13"/>
        <v>0</v>
      </c>
      <c r="I32" s="108">
        <f t="shared" si="1"/>
        <v>34.4</v>
      </c>
    </row>
    <row r="33" spans="1:9" ht="25.5" outlineLevel="1">
      <c r="A33" s="76" t="s">
        <v>388</v>
      </c>
      <c r="B33" s="125" t="s">
        <v>769</v>
      </c>
      <c r="C33" s="77" t="s">
        <v>154</v>
      </c>
      <c r="D33" s="77" t="s">
        <v>743</v>
      </c>
      <c r="E33" s="77" t="s">
        <v>28</v>
      </c>
      <c r="F33" s="117">
        <f>Ведомственная!G50</f>
        <v>34.4</v>
      </c>
      <c r="G33" s="117">
        <f>Ведомственная!H50</f>
        <v>0</v>
      </c>
      <c r="H33" s="117">
        <f>Ведомственная!I50</f>
        <v>0</v>
      </c>
      <c r="I33" s="108">
        <f t="shared" si="1"/>
        <v>34.4</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136</v>
      </c>
      <c r="G36" s="117">
        <f t="shared" ref="G36:H36" si="15">G37+G38</f>
        <v>149.80000000000001</v>
      </c>
      <c r="H36" s="117">
        <f t="shared" si="15"/>
        <v>163.79999999999998</v>
      </c>
      <c r="I36" s="108">
        <f t="shared" si="1"/>
        <v>449.6</v>
      </c>
    </row>
    <row r="37" spans="1:9" ht="76.5" outlineLevel="1">
      <c r="A37" s="76" t="s">
        <v>378</v>
      </c>
      <c r="B37" s="125" t="s">
        <v>771</v>
      </c>
      <c r="C37" s="77" t="s">
        <v>36</v>
      </c>
      <c r="D37" s="77" t="s">
        <v>744</v>
      </c>
      <c r="E37" s="77" t="s">
        <v>745</v>
      </c>
      <c r="F37" s="117">
        <f>Ведомственная!G59</f>
        <v>122.8</v>
      </c>
      <c r="G37" s="117">
        <f>Ведомственная!H59</f>
        <v>135.80000000000001</v>
      </c>
      <c r="H37" s="117">
        <f>Ведомственная!I59</f>
        <v>149.6</v>
      </c>
      <c r="I37" s="108">
        <f t="shared" si="1"/>
        <v>408.20000000000005</v>
      </c>
    </row>
    <row r="38" spans="1:9" ht="25.5" outlineLevel="1">
      <c r="A38" s="76" t="s">
        <v>379</v>
      </c>
      <c r="B38" s="125" t="s">
        <v>771</v>
      </c>
      <c r="C38" s="77" t="s">
        <v>61</v>
      </c>
      <c r="D38" s="77" t="s">
        <v>744</v>
      </c>
      <c r="E38" s="77" t="s">
        <v>745</v>
      </c>
      <c r="F38" s="117">
        <f>Ведомственная!G60</f>
        <v>13.2</v>
      </c>
      <c r="G38" s="117">
        <f>Ведомственная!H60</f>
        <v>14</v>
      </c>
      <c r="H38" s="117">
        <f>Ведомственная!I60</f>
        <v>14.2</v>
      </c>
      <c r="I38" s="108">
        <f t="shared" si="1"/>
        <v>41.4</v>
      </c>
    </row>
    <row r="39" spans="1:9" ht="38.25" outlineLevel="1">
      <c r="A39" s="160" t="s">
        <v>394</v>
      </c>
      <c r="B39" s="161" t="s">
        <v>772</v>
      </c>
      <c r="C39" s="162"/>
      <c r="D39" s="162"/>
      <c r="E39" s="162"/>
      <c r="F39" s="163">
        <f>F40+F43+F45+F47</f>
        <v>15</v>
      </c>
      <c r="G39" s="163">
        <f t="shared" ref="G39:H39" si="16">G40+G43+G45+G47</f>
        <v>0</v>
      </c>
      <c r="H39" s="163">
        <f t="shared" si="16"/>
        <v>0</v>
      </c>
      <c r="I39" s="108">
        <f t="shared" si="1"/>
        <v>15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15</v>
      </c>
      <c r="G43" s="117">
        <f t="shared" ref="G43:H43" si="18">G44</f>
        <v>0</v>
      </c>
      <c r="H43" s="117">
        <f t="shared" si="18"/>
        <v>0</v>
      </c>
      <c r="I43" s="108">
        <f t="shared" si="1"/>
        <v>15</v>
      </c>
    </row>
    <row r="44" spans="1:9" ht="25.5" outlineLevel="1">
      <c r="A44" s="76" t="s">
        <v>379</v>
      </c>
      <c r="B44" s="125" t="s">
        <v>774</v>
      </c>
      <c r="C44" s="77" t="s">
        <v>61</v>
      </c>
      <c r="D44" s="77" t="s">
        <v>745</v>
      </c>
      <c r="E44" s="77" t="s">
        <v>25</v>
      </c>
      <c r="F44" s="117">
        <f>Ведомственная!G70</f>
        <v>15</v>
      </c>
      <c r="G44" s="117">
        <f>Ведомственная!H70</f>
        <v>0</v>
      </c>
      <c r="H44" s="117">
        <f>Ведомственная!I70</f>
        <v>0</v>
      </c>
      <c r="I44" s="108">
        <f t="shared" si="1"/>
        <v>15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848</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0</v>
      </c>
      <c r="H56" s="117">
        <f t="shared" si="25"/>
        <v>0</v>
      </c>
      <c r="I56" s="108">
        <f t="shared" si="1"/>
        <v>10</v>
      </c>
    </row>
    <row r="57" spans="1:9" ht="25.5">
      <c r="A57" s="76" t="s">
        <v>379</v>
      </c>
      <c r="B57" s="125" t="s">
        <v>786</v>
      </c>
      <c r="C57" s="77" t="s">
        <v>61</v>
      </c>
      <c r="D57" s="77" t="s">
        <v>746</v>
      </c>
      <c r="E57" s="77" t="s">
        <v>27</v>
      </c>
      <c r="F57" s="117">
        <f>Ведомственная!G110</f>
        <v>10</v>
      </c>
      <c r="G57" s="117">
        <f>Ведомственная!H110</f>
        <v>0</v>
      </c>
      <c r="H57" s="117">
        <f>Ведомственная!I110</f>
        <v>0</v>
      </c>
      <c r="I57" s="108">
        <f t="shared" si="1"/>
        <v>10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849</v>
      </c>
      <c r="B60" s="126" t="s">
        <v>606</v>
      </c>
      <c r="C60" s="124"/>
      <c r="D60" s="124"/>
      <c r="E60" s="124"/>
      <c r="F60" s="117">
        <f>F61</f>
        <v>189</v>
      </c>
      <c r="G60" s="117">
        <f t="shared" ref="G60:H60" si="27">G61</f>
        <v>196</v>
      </c>
      <c r="H60" s="117">
        <f t="shared" si="27"/>
        <v>204</v>
      </c>
      <c r="I60" s="108">
        <f t="shared" si="1"/>
        <v>589</v>
      </c>
    </row>
    <row r="61" spans="1:9" ht="25.5" outlineLevel="1">
      <c r="A61" s="76" t="s">
        <v>380</v>
      </c>
      <c r="B61" s="125" t="s">
        <v>606</v>
      </c>
      <c r="C61" s="77" t="s">
        <v>153</v>
      </c>
      <c r="D61" s="77" t="s">
        <v>25</v>
      </c>
      <c r="E61" s="77" t="s">
        <v>743</v>
      </c>
      <c r="F61" s="117">
        <f>Ведомственная!G204</f>
        <v>189</v>
      </c>
      <c r="G61" s="117">
        <f>Ведомственная!H204</f>
        <v>196</v>
      </c>
      <c r="H61" s="117">
        <f>Ведомственная!I204</f>
        <v>204</v>
      </c>
      <c r="I61" s="108">
        <f t="shared" si="1"/>
        <v>589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847</v>
      </c>
      <c r="B64" s="126" t="s">
        <v>824</v>
      </c>
      <c r="C64" s="124"/>
      <c r="D64" s="124"/>
      <c r="E64" s="124"/>
      <c r="F64" s="117">
        <f>F65</f>
        <v>0.35399999999999998</v>
      </c>
      <c r="G64" s="117">
        <f t="shared" ref="G64:H64" si="29">G65</f>
        <v>0.123</v>
      </c>
      <c r="H64" s="117">
        <f t="shared" si="29"/>
        <v>0</v>
      </c>
      <c r="I64" s="108">
        <f t="shared" si="1"/>
        <v>0.47699999999999998</v>
      </c>
    </row>
    <row r="65" spans="1:9" ht="25.5" outlineLevel="1">
      <c r="A65" s="76" t="s">
        <v>450</v>
      </c>
      <c r="B65" s="125" t="s">
        <v>824</v>
      </c>
      <c r="C65" s="77" t="s">
        <v>359</v>
      </c>
      <c r="D65" s="77" t="s">
        <v>28</v>
      </c>
      <c r="E65" s="77" t="s">
        <v>743</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403</v>
      </c>
      <c r="B66" s="158" t="s">
        <v>779</v>
      </c>
      <c r="C66" s="159"/>
      <c r="D66" s="159"/>
      <c r="E66" s="159"/>
      <c r="F66" s="156">
        <f>F67+F74</f>
        <v>511</v>
      </c>
      <c r="G66" s="156">
        <f t="shared" ref="G66:H66" si="30">G67+G74</f>
        <v>0</v>
      </c>
      <c r="H66" s="156">
        <f t="shared" si="30"/>
        <v>0</v>
      </c>
      <c r="I66" s="108">
        <f t="shared" si="1"/>
        <v>511</v>
      </c>
    </row>
    <row r="67" spans="1:9" ht="76.5" outlineLevel="1">
      <c r="A67" s="160" t="s">
        <v>704</v>
      </c>
      <c r="B67" s="161" t="s">
        <v>780</v>
      </c>
      <c r="C67" s="162"/>
      <c r="D67" s="162"/>
      <c r="E67" s="162"/>
      <c r="F67" s="163">
        <f>F68+F70+F72</f>
        <v>511</v>
      </c>
      <c r="G67" s="163">
        <f t="shared" ref="G67:H67" si="31">G68+G70+G72</f>
        <v>0</v>
      </c>
      <c r="H67" s="163">
        <f t="shared" si="31"/>
        <v>0</v>
      </c>
      <c r="I67" s="108">
        <f t="shared" si="1"/>
        <v>511</v>
      </c>
    </row>
    <row r="68" spans="1:9" ht="25.5" outlineLevel="1">
      <c r="A68" s="90" t="s">
        <v>475</v>
      </c>
      <c r="B68" s="126" t="s">
        <v>781</v>
      </c>
      <c r="C68" s="124"/>
      <c r="D68" s="124"/>
      <c r="E68" s="124"/>
      <c r="F68" s="117">
        <f>F69</f>
        <v>511</v>
      </c>
      <c r="G68" s="117">
        <f t="shared" ref="G68:H68" si="32">G69</f>
        <v>0</v>
      </c>
      <c r="H68" s="117">
        <f t="shared" si="32"/>
        <v>0</v>
      </c>
      <c r="I68" s="108">
        <f t="shared" si="1"/>
        <v>511</v>
      </c>
    </row>
    <row r="69" spans="1:9" ht="25.5">
      <c r="A69" s="76" t="s">
        <v>379</v>
      </c>
      <c r="B69" s="125" t="s">
        <v>781</v>
      </c>
      <c r="C69" s="77" t="s">
        <v>61</v>
      </c>
      <c r="D69" s="77" t="s">
        <v>746</v>
      </c>
      <c r="E69" s="77" t="s">
        <v>751</v>
      </c>
      <c r="F69" s="117">
        <f>Ведомственная!G97</f>
        <v>511</v>
      </c>
      <c r="G69" s="117">
        <f>Ведомственная!H97</f>
        <v>0</v>
      </c>
      <c r="H69" s="117">
        <f>Ведомственная!I97</f>
        <v>0</v>
      </c>
      <c r="I69" s="108">
        <f t="shared" si="1"/>
        <v>511</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413</v>
      </c>
      <c r="B78" s="161" t="s">
        <v>789</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0</v>
      </c>
      <c r="H85" s="117">
        <f t="shared" si="42"/>
        <v>0</v>
      </c>
      <c r="I85" s="108">
        <f t="shared" si="36"/>
        <v>10</v>
      </c>
    </row>
    <row r="86" spans="1:9" ht="25.5" outlineLevel="1">
      <c r="A86" s="76" t="s">
        <v>379</v>
      </c>
      <c r="B86" s="125" t="s">
        <v>793</v>
      </c>
      <c r="C86" s="77" t="s">
        <v>61</v>
      </c>
      <c r="D86" s="77" t="s">
        <v>747</v>
      </c>
      <c r="E86" s="77" t="s">
        <v>744</v>
      </c>
      <c r="F86" s="117">
        <f>Ведомственная!G129</f>
        <v>10</v>
      </c>
      <c r="G86" s="117">
        <f>Ведомственная!H129</f>
        <v>0</v>
      </c>
      <c r="H86" s="117">
        <f>Ведомственная!I129</f>
        <v>0</v>
      </c>
      <c r="I86" s="108">
        <f t="shared" si="36"/>
        <v>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846</v>
      </c>
      <c r="B107" s="126" t="s">
        <v>802</v>
      </c>
      <c r="C107" s="124"/>
      <c r="D107" s="124"/>
      <c r="E107" s="124"/>
      <c r="F107" s="117">
        <f>F108</f>
        <v>14.4404</v>
      </c>
      <c r="G107" s="117">
        <f t="shared" ref="G107:H107" si="53">G108</f>
        <v>0</v>
      </c>
      <c r="H107" s="117">
        <f t="shared" si="53"/>
        <v>0</v>
      </c>
      <c r="I107" s="108">
        <f t="shared" si="36"/>
        <v>14.4404</v>
      </c>
    </row>
    <row r="108" spans="1:9" ht="25.5" outlineLevel="1">
      <c r="A108" s="76" t="s">
        <v>379</v>
      </c>
      <c r="B108" s="125" t="s">
        <v>802</v>
      </c>
      <c r="C108" s="77" t="s">
        <v>61</v>
      </c>
      <c r="D108" s="77" t="s">
        <v>747</v>
      </c>
      <c r="E108" s="77" t="s">
        <v>745</v>
      </c>
      <c r="F108" s="117">
        <f>Ведомственная!G152</f>
        <v>14.4404</v>
      </c>
      <c r="G108" s="117">
        <f>Ведомственная!H152</f>
        <v>0</v>
      </c>
      <c r="H108" s="117">
        <f>Ведомственная!I152</f>
        <v>0</v>
      </c>
      <c r="I108" s="108">
        <f t="shared" si="36"/>
        <v>14.4404</v>
      </c>
    </row>
    <row r="109" spans="1:9" ht="38.25" outlineLevel="1">
      <c r="A109" s="90" t="s">
        <v>424</v>
      </c>
      <c r="B109" s="126" t="s">
        <v>803</v>
      </c>
      <c r="C109" s="124"/>
      <c r="D109" s="124"/>
      <c r="E109" s="124"/>
      <c r="F109" s="117">
        <f>F110</f>
        <v>40</v>
      </c>
      <c r="G109" s="117">
        <f t="shared" ref="G109:H109" si="54">G110</f>
        <v>50</v>
      </c>
      <c r="H109" s="117">
        <f t="shared" si="54"/>
        <v>50</v>
      </c>
      <c r="I109" s="108">
        <f t="shared" si="36"/>
        <v>140</v>
      </c>
    </row>
    <row r="110" spans="1:9" ht="25.5" outlineLevel="1">
      <c r="A110" s="76" t="s">
        <v>379</v>
      </c>
      <c r="B110" s="125" t="s">
        <v>803</v>
      </c>
      <c r="C110" s="77" t="s">
        <v>61</v>
      </c>
      <c r="D110" s="77" t="s">
        <v>747</v>
      </c>
      <c r="E110" s="77" t="s">
        <v>745</v>
      </c>
      <c r="F110" s="117">
        <f>Ведомственная!G154</f>
        <v>40</v>
      </c>
      <c r="G110" s="117">
        <f>Ведомственная!H154</f>
        <v>50</v>
      </c>
      <c r="H110" s="117">
        <f>Ведомственная!I154</f>
        <v>50</v>
      </c>
      <c r="I110" s="108">
        <f t="shared" si="36"/>
        <v>140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91</v>
      </c>
      <c r="G115" s="117">
        <f t="shared" ref="G115:H115" si="57">G116+G117</f>
        <v>0</v>
      </c>
      <c r="H115" s="117">
        <f t="shared" si="57"/>
        <v>0</v>
      </c>
      <c r="I115" s="108">
        <f t="shared" si="36"/>
        <v>91</v>
      </c>
    </row>
    <row r="116" spans="1:9" ht="25.5">
      <c r="A116" s="76" t="s">
        <v>379</v>
      </c>
      <c r="B116" s="125" t="s">
        <v>806</v>
      </c>
      <c r="C116" s="77" t="s">
        <v>61</v>
      </c>
      <c r="D116" s="77" t="s">
        <v>747</v>
      </c>
      <c r="E116" s="77" t="s">
        <v>745</v>
      </c>
      <c r="F116" s="117">
        <f>Ведомственная!G160</f>
        <v>91</v>
      </c>
      <c r="G116" s="117">
        <f>Ведомственная!H160</f>
        <v>0</v>
      </c>
      <c r="H116" s="117">
        <f>Ведомственная!I160</f>
        <v>0</v>
      </c>
      <c r="I116" s="108">
        <f t="shared" si="36"/>
        <v>91</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379</v>
      </c>
      <c r="B124" s="125" t="s">
        <v>809</v>
      </c>
      <c r="C124" s="77" t="s">
        <v>61</v>
      </c>
      <c r="D124" s="77" t="s">
        <v>747</v>
      </c>
      <c r="E124" s="77" t="s">
        <v>745</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1080.10989</v>
      </c>
      <c r="G130" s="156">
        <f t="shared" ref="G130:H130" si="63">G131+G141</f>
        <v>0</v>
      </c>
      <c r="H130" s="156">
        <f t="shared" si="63"/>
        <v>0</v>
      </c>
      <c r="I130" s="108">
        <f t="shared" si="36"/>
        <v>1080.10989</v>
      </c>
    </row>
    <row r="131" spans="1:9" ht="38.25">
      <c r="A131" s="160" t="s">
        <v>437</v>
      </c>
      <c r="B131" s="161" t="s">
        <v>815</v>
      </c>
      <c r="C131" s="162"/>
      <c r="D131" s="162"/>
      <c r="E131" s="162"/>
      <c r="F131" s="163">
        <f>F132+F136+F139</f>
        <v>1080.10989</v>
      </c>
      <c r="G131" s="163">
        <f t="shared" ref="G131:H131" si="64">G132+G136+G139</f>
        <v>0</v>
      </c>
      <c r="H131" s="163">
        <f t="shared" si="64"/>
        <v>0</v>
      </c>
      <c r="I131" s="108">
        <f t="shared" si="36"/>
        <v>1080.10989</v>
      </c>
    </row>
    <row r="132" spans="1:9" ht="25.5" outlineLevel="1">
      <c r="A132" s="90" t="s">
        <v>439</v>
      </c>
      <c r="B132" s="126" t="s">
        <v>816</v>
      </c>
      <c r="C132" s="124"/>
      <c r="D132" s="124"/>
      <c r="E132" s="124"/>
      <c r="F132" s="117">
        <f>F133+F134+F135</f>
        <v>1080.10989</v>
      </c>
      <c r="G132" s="117">
        <f t="shared" ref="G132:H132" si="65">G133+G134+G135</f>
        <v>0</v>
      </c>
      <c r="H132" s="117">
        <f t="shared" si="65"/>
        <v>0</v>
      </c>
      <c r="I132" s="108">
        <f t="shared" si="36"/>
        <v>1080.10989</v>
      </c>
    </row>
    <row r="133" spans="1:9" ht="25.5" outlineLevel="1">
      <c r="A133" s="76" t="s">
        <v>379</v>
      </c>
      <c r="B133" s="125" t="s">
        <v>816</v>
      </c>
      <c r="C133" s="77" t="s">
        <v>61</v>
      </c>
      <c r="D133" s="77" t="s">
        <v>748</v>
      </c>
      <c r="E133" s="77" t="s">
        <v>743</v>
      </c>
      <c r="F133" s="117">
        <f>Ведомственная!G187</f>
        <v>50</v>
      </c>
      <c r="G133" s="117">
        <f>Ведомственная!H187</f>
        <v>0</v>
      </c>
      <c r="H133" s="117">
        <f>Ведомственная!I187</f>
        <v>0</v>
      </c>
      <c r="I133" s="108">
        <f t="shared" si="36"/>
        <v>50</v>
      </c>
    </row>
    <row r="134" spans="1:9" ht="25.5" outlineLevel="1">
      <c r="A134" s="76" t="s">
        <v>388</v>
      </c>
      <c r="B134" s="125" t="s">
        <v>816</v>
      </c>
      <c r="C134" s="77" t="s">
        <v>154</v>
      </c>
      <c r="D134" s="77" t="s">
        <v>748</v>
      </c>
      <c r="E134" s="77" t="s">
        <v>743</v>
      </c>
      <c r="F134" s="117">
        <f>Ведомственная!G188</f>
        <v>1030.10989</v>
      </c>
      <c r="G134" s="117">
        <f>Ведомственная!H188</f>
        <v>0</v>
      </c>
      <c r="H134" s="117">
        <f>Ведомственная!I188</f>
        <v>0</v>
      </c>
      <c r="I134" s="108">
        <f t="shared" si="36"/>
        <v>1030.10989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91.165999999999997</v>
      </c>
      <c r="H148" s="167">
        <f>Ведомственная!I231</f>
        <v>137.18199999999999</v>
      </c>
      <c r="I148" s="108" t="e">
        <f t="shared" si="66"/>
        <v>#VALUE!</v>
      </c>
    </row>
    <row r="149" spans="1:9">
      <c r="A149" s="168" t="s">
        <v>452</v>
      </c>
      <c r="B149" s="169"/>
      <c r="C149" s="170"/>
      <c r="D149" s="170"/>
      <c r="E149" s="170"/>
      <c r="F149" s="171" t="str">
        <f>Ведомственная!G232</f>
        <v>х</v>
      </c>
      <c r="G149" s="171">
        <f>Ведомственная!H232</f>
        <v>91.165999999999997</v>
      </c>
      <c r="H149" s="171">
        <f>Ведомственная!I232</f>
        <v>137.18199999999999</v>
      </c>
      <c r="I149" s="108" t="e">
        <f t="shared" si="66"/>
        <v>#VALUE!</v>
      </c>
    </row>
    <row r="150" spans="1:9">
      <c r="A150" s="172" t="s">
        <v>453</v>
      </c>
      <c r="B150" s="173" t="s">
        <v>365</v>
      </c>
      <c r="C150" s="174"/>
      <c r="D150" s="174"/>
      <c r="E150" s="174"/>
      <c r="F150" s="175" t="str">
        <f>Ведомственная!G233</f>
        <v>х</v>
      </c>
      <c r="G150" s="175">
        <f>Ведомственная!H233</f>
        <v>91.165999999999997</v>
      </c>
      <c r="H150" s="175">
        <f>Ведомственная!I233</f>
        <v>137.18199999999999</v>
      </c>
      <c r="I150" s="108" t="e">
        <f t="shared" si="66"/>
        <v>#VALUE!</v>
      </c>
    </row>
    <row r="151" spans="1:9">
      <c r="A151" s="76"/>
      <c r="B151" s="125" t="s">
        <v>365</v>
      </c>
      <c r="C151" s="77" t="s">
        <v>366</v>
      </c>
      <c r="D151" s="77" t="s">
        <v>364</v>
      </c>
      <c r="E151" s="77"/>
      <c r="F151" s="133" t="str">
        <f>Ведомственная!G234</f>
        <v>х</v>
      </c>
      <c r="G151" s="133">
        <f>Ведомственная!H234</f>
        <v>91.165999999999997</v>
      </c>
      <c r="H151" s="133">
        <f>Ведомственная!I234</f>
        <v>137.18199999999999</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5619.6407900000004</v>
      </c>
      <c r="G153" s="142">
        <f>Ведомственная!H236</f>
        <v>3796.4407900000006</v>
      </c>
      <c r="H153" s="142">
        <f>Ведомственная!I236</f>
        <v>2907.4407900000001</v>
      </c>
      <c r="I153" s="108">
        <f t="shared" si="66"/>
        <v>12323.522370000002</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850</v>
      </c>
    </row>
    <row r="3" spans="1:8">
      <c r="B3" s="179" t="s">
        <v>735</v>
      </c>
    </row>
    <row r="4" spans="1:8" ht="45.6" customHeight="1">
      <c r="A4" s="255" t="s">
        <v>851</v>
      </c>
      <c r="B4" s="255"/>
      <c r="C4" s="180"/>
      <c r="D4" s="180"/>
      <c r="E4" s="180"/>
      <c r="F4" s="180"/>
      <c r="G4" s="180"/>
      <c r="H4" s="180"/>
    </row>
    <row r="5" spans="1:8" ht="18.75">
      <c r="A5" s="36"/>
    </row>
    <row r="6" spans="1:8">
      <c r="A6" s="151" t="s">
        <v>600</v>
      </c>
      <c r="B6" s="151" t="s">
        <v>659</v>
      </c>
    </row>
    <row r="7" spans="1:8">
      <c r="A7" s="67">
        <v>1</v>
      </c>
      <c r="B7" s="67">
        <v>2</v>
      </c>
    </row>
    <row r="8" spans="1:8">
      <c r="A8" s="73" t="s">
        <v>595</v>
      </c>
      <c r="B8" s="181">
        <f>B9</f>
        <v>511</v>
      </c>
    </row>
    <row r="9" spans="1:8">
      <c r="A9" s="182" t="s">
        <v>596</v>
      </c>
      <c r="B9" s="183">
        <f>B10</f>
        <v>511</v>
      </c>
    </row>
    <row r="10" spans="1:8" ht="26.25">
      <c r="A10" s="184" t="s">
        <v>852</v>
      </c>
      <c r="B10" s="183">
        <f>B11</f>
        <v>511</v>
      </c>
    </row>
    <row r="11" spans="1:8">
      <c r="A11" s="184" t="s">
        <v>597</v>
      </c>
      <c r="B11" s="183">
        <f>B12+B13+B14+B16+B15</f>
        <v>511</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511</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7" t="s">
        <v>740</v>
      </c>
      <c r="H1" s="227"/>
    </row>
    <row r="2" spans="1:8" ht="93.6"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8" ht="20.45" customHeight="1">
      <c r="G3" s="227" t="str">
        <f>Ведомственная!H3</f>
        <v>от "26" декабря 2023 года № 37</v>
      </c>
      <c r="H3" s="227"/>
    </row>
    <row r="4" spans="1:8" ht="58.15" customHeight="1">
      <c r="A4" s="256" t="s">
        <v>853</v>
      </c>
      <c r="B4" s="256"/>
      <c r="C4" s="256"/>
      <c r="D4" s="256"/>
      <c r="E4" s="256"/>
      <c r="F4" s="256"/>
      <c r="G4" s="256"/>
      <c r="H4" s="256"/>
    </row>
    <row r="5" spans="1:8" ht="15" customHeight="1">
      <c r="A5" s="257" t="s">
        <v>664</v>
      </c>
      <c r="B5" s="257"/>
      <c r="C5" s="257"/>
      <c r="D5" s="257"/>
      <c r="E5" s="257"/>
      <c r="F5" s="257"/>
      <c r="G5" s="257"/>
      <c r="H5" s="257"/>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189</v>
      </c>
      <c r="G8" s="192">
        <f t="shared" ref="G8:H10" si="0">G9</f>
        <v>196</v>
      </c>
      <c r="H8" s="192">
        <f t="shared" si="0"/>
        <v>204</v>
      </c>
    </row>
    <row r="9" spans="1:8" ht="25.5">
      <c r="A9" s="193" t="s">
        <v>602</v>
      </c>
      <c r="B9" s="194" t="s">
        <v>603</v>
      </c>
      <c r="C9" s="194"/>
      <c r="D9" s="194"/>
      <c r="E9" s="194"/>
      <c r="F9" s="195">
        <f>F10</f>
        <v>189</v>
      </c>
      <c r="G9" s="195">
        <f t="shared" si="0"/>
        <v>196</v>
      </c>
      <c r="H9" s="195">
        <f t="shared" si="0"/>
        <v>204</v>
      </c>
    </row>
    <row r="10" spans="1:8" ht="38.25">
      <c r="A10" s="193" t="s">
        <v>604</v>
      </c>
      <c r="B10" s="194" t="s">
        <v>605</v>
      </c>
      <c r="C10" s="193"/>
      <c r="D10" s="193"/>
      <c r="E10" s="193"/>
      <c r="F10" s="195">
        <f>F11</f>
        <v>189</v>
      </c>
      <c r="G10" s="195">
        <f t="shared" si="0"/>
        <v>196</v>
      </c>
      <c r="H10" s="195">
        <f t="shared" si="0"/>
        <v>204</v>
      </c>
    </row>
    <row r="11" spans="1:8" ht="63.75">
      <c r="A11" s="193" t="s">
        <v>854</v>
      </c>
      <c r="B11" s="196" t="s">
        <v>606</v>
      </c>
      <c r="C11" s="196">
        <v>300</v>
      </c>
      <c r="D11" s="196">
        <v>10</v>
      </c>
      <c r="E11" s="197" t="s">
        <v>743</v>
      </c>
      <c r="F11" s="186">
        <f>Ведомственная!G204</f>
        <v>189</v>
      </c>
      <c r="G11" s="186">
        <f>Ведомственная!H204</f>
        <v>196</v>
      </c>
      <c r="H11" s="186">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1" t="s">
        <v>741</v>
      </c>
      <c r="G1" s="261"/>
      <c r="H1" s="261"/>
    </row>
    <row r="2" spans="1:8" ht="77.45" customHeight="1">
      <c r="F2" s="262" t="s">
        <v>856</v>
      </c>
      <c r="G2" s="262"/>
      <c r="H2" s="262"/>
    </row>
    <row r="3" spans="1:8" ht="18.600000000000001" customHeight="1">
      <c r="F3" s="261" t="s">
        <v>735</v>
      </c>
      <c r="G3" s="261"/>
      <c r="H3" s="261"/>
    </row>
    <row r="4" spans="1:8" ht="52.15" customHeight="1">
      <c r="A4" s="260" t="s">
        <v>855</v>
      </c>
      <c r="B4" s="260"/>
      <c r="C4" s="260"/>
      <c r="D4" s="260"/>
      <c r="E4" s="260"/>
      <c r="F4" s="260"/>
      <c r="G4" s="260"/>
      <c r="H4" s="260"/>
    </row>
    <row r="7" spans="1:8">
      <c r="A7" s="259" t="s">
        <v>619</v>
      </c>
      <c r="B7" s="259" t="s">
        <v>620</v>
      </c>
      <c r="C7" s="259" t="s">
        <v>371</v>
      </c>
      <c r="D7" s="259"/>
      <c r="E7" s="259" t="s">
        <v>372</v>
      </c>
      <c r="F7" s="259"/>
      <c r="G7" s="259" t="s">
        <v>485</v>
      </c>
      <c r="H7" s="259"/>
    </row>
    <row r="8" spans="1:8" ht="25.5">
      <c r="A8" s="259"/>
      <c r="B8" s="259"/>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8">
        <v>1</v>
      </c>
      <c r="B10" s="190" t="s">
        <v>607</v>
      </c>
      <c r="C10" s="199">
        <f>C11+C14</f>
        <v>0</v>
      </c>
      <c r="D10" s="200"/>
      <c r="E10" s="199">
        <f>E11+E14</f>
        <v>0</v>
      </c>
      <c r="F10" s="200"/>
      <c r="G10" s="199">
        <f>G11+G14</f>
        <v>0</v>
      </c>
      <c r="H10" s="200"/>
    </row>
    <row r="11" spans="1:8">
      <c r="A11" s="258"/>
      <c r="B11" s="193" t="s">
        <v>608</v>
      </c>
      <c r="C11" s="201">
        <f>C12+C13</f>
        <v>0</v>
      </c>
      <c r="D11" s="202"/>
      <c r="E11" s="201">
        <f>E12+E13</f>
        <v>0</v>
      </c>
      <c r="F11" s="202"/>
      <c r="G11" s="201">
        <f>G12+G13</f>
        <v>0</v>
      </c>
      <c r="H11" s="202"/>
    </row>
    <row r="12" spans="1:8" ht="51">
      <c r="A12" s="258"/>
      <c r="B12" s="203" t="s">
        <v>609</v>
      </c>
      <c r="C12" s="201"/>
      <c r="D12" s="204"/>
      <c r="E12" s="201"/>
      <c r="F12" s="204"/>
      <c r="G12" s="201"/>
      <c r="H12" s="204"/>
    </row>
    <row r="13" spans="1:8" ht="38.25">
      <c r="A13" s="258"/>
      <c r="B13" s="205" t="s">
        <v>610</v>
      </c>
      <c r="C13" s="201"/>
      <c r="D13" s="204"/>
      <c r="E13" s="201"/>
      <c r="F13" s="204"/>
      <c r="G13" s="201"/>
      <c r="H13" s="202"/>
    </row>
    <row r="14" spans="1:8">
      <c r="A14" s="258"/>
      <c r="B14" s="193" t="s">
        <v>611</v>
      </c>
      <c r="C14" s="199">
        <f>C15+C16</f>
        <v>0</v>
      </c>
      <c r="D14" s="200" t="s">
        <v>665</v>
      </c>
      <c r="E14" s="199">
        <f>E15+E16</f>
        <v>0</v>
      </c>
      <c r="F14" s="206" t="s">
        <v>372</v>
      </c>
      <c r="G14" s="199">
        <f>G15+G16</f>
        <v>0</v>
      </c>
      <c r="H14" s="200" t="s">
        <v>485</v>
      </c>
    </row>
    <row r="15" spans="1:8" ht="38.25">
      <c r="A15" s="258"/>
      <c r="B15" s="203" t="s">
        <v>612</v>
      </c>
      <c r="C15" s="201"/>
      <c r="D15" s="204"/>
      <c r="E15" s="201"/>
      <c r="F15" s="204"/>
      <c r="G15" s="201"/>
      <c r="H15" s="202"/>
    </row>
    <row r="16" spans="1:8" ht="25.5">
      <c r="A16" s="258"/>
      <c r="B16" s="203" t="s">
        <v>613</v>
      </c>
      <c r="C16" s="201"/>
      <c r="D16" s="204"/>
      <c r="E16" s="201"/>
      <c r="F16" s="204"/>
      <c r="G16" s="201"/>
      <c r="H16" s="202"/>
    </row>
    <row r="17" spans="1:8" ht="25.5">
      <c r="A17" s="258">
        <v>2</v>
      </c>
      <c r="B17" s="190" t="s">
        <v>614</v>
      </c>
      <c r="C17" s="207">
        <f>C18+C19</f>
        <v>0</v>
      </c>
      <c r="D17" s="200">
        <f t="shared" ref="D17:H17" si="0">D18+D19</f>
        <v>0</v>
      </c>
      <c r="E17" s="207">
        <f t="shared" si="0"/>
        <v>0</v>
      </c>
      <c r="F17" s="200">
        <f t="shared" si="0"/>
        <v>0</v>
      </c>
      <c r="G17" s="207">
        <f t="shared" si="0"/>
        <v>0</v>
      </c>
      <c r="H17" s="200">
        <f t="shared" si="0"/>
        <v>0</v>
      </c>
    </row>
    <row r="18" spans="1:8">
      <c r="A18" s="258"/>
      <c r="B18" s="193" t="s">
        <v>615</v>
      </c>
      <c r="C18" s="201"/>
      <c r="D18" s="204"/>
      <c r="E18" s="201"/>
      <c r="F18" s="204"/>
      <c r="G18" s="201"/>
      <c r="H18" s="204"/>
    </row>
    <row r="19" spans="1:8">
      <c r="A19" s="258"/>
      <c r="B19" s="193" t="s">
        <v>616</v>
      </c>
      <c r="C19" s="201"/>
      <c r="D19" s="208"/>
      <c r="E19" s="201"/>
      <c r="F19" s="208"/>
      <c r="G19" s="201"/>
      <c r="H19" s="204"/>
    </row>
    <row r="20" spans="1:8" ht="102">
      <c r="A20" s="258">
        <v>3</v>
      </c>
      <c r="B20" s="190" t="s">
        <v>617</v>
      </c>
      <c r="C20" s="201">
        <f>C21+C22</f>
        <v>0</v>
      </c>
      <c r="D20" s="204">
        <f t="shared" ref="D20:H20" si="1">D21+D22</f>
        <v>0</v>
      </c>
      <c r="E20" s="201">
        <f t="shared" si="1"/>
        <v>0</v>
      </c>
      <c r="F20" s="204">
        <f t="shared" si="1"/>
        <v>0</v>
      </c>
      <c r="G20" s="201">
        <f t="shared" si="1"/>
        <v>0</v>
      </c>
      <c r="H20" s="204">
        <f t="shared" si="1"/>
        <v>0</v>
      </c>
    </row>
    <row r="21" spans="1:8">
      <c r="A21" s="258"/>
      <c r="B21" s="193" t="s">
        <v>615</v>
      </c>
      <c r="C21" s="201"/>
      <c r="D21" s="202"/>
      <c r="E21" s="201"/>
      <c r="F21" s="202"/>
      <c r="G21" s="209"/>
      <c r="H21" s="202"/>
    </row>
    <row r="22" spans="1:8">
      <c r="A22" s="258"/>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Пользователь</cp:lastModifiedBy>
  <cp:lastPrinted>2023-11-08T19:37:03Z</cp:lastPrinted>
  <dcterms:created xsi:type="dcterms:W3CDTF">2023-09-11T19:44:40Z</dcterms:created>
  <dcterms:modified xsi:type="dcterms:W3CDTF">2023-12-22T10:54:45Z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